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5 году\Исполнение бюджета за 2025 год\Материалы к годовому отчету об исполнении бюджета за 2025\"/>
    </mc:Choice>
  </mc:AlternateContent>
  <bookViews>
    <workbookView xWindow="0" yWindow="0" windowWidth="28800" windowHeight="11400"/>
  </bookViews>
  <sheets>
    <sheet name="район 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7" i="1"/>
  <c r="E28" i="1"/>
  <c r="E29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70" i="1"/>
  <c r="E72" i="1"/>
  <c r="E73" i="1"/>
  <c r="E78" i="1"/>
  <c r="E79" i="1"/>
  <c r="E80" i="1"/>
  <c r="E81" i="1"/>
  <c r="E82" i="1"/>
  <c r="E83" i="1"/>
  <c r="E84" i="1"/>
  <c r="E85" i="1"/>
  <c r="E86" i="1"/>
  <c r="E87" i="1"/>
  <c r="E88" i="1"/>
  <c r="E90" i="1"/>
  <c r="E91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32" i="1"/>
  <c r="E133" i="1"/>
  <c r="E134" i="1"/>
  <c r="E135" i="1"/>
  <c r="E136" i="1"/>
  <c r="E142" i="1"/>
  <c r="E143" i="1"/>
  <c r="E148" i="1"/>
  <c r="E149" i="1"/>
  <c r="E150" i="1"/>
  <c r="E151" i="1"/>
  <c r="E152" i="1"/>
  <c r="E153" i="1"/>
  <c r="E154" i="1"/>
  <c r="E155" i="1"/>
  <c r="E156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8" i="1"/>
  <c r="E179" i="1"/>
  <c r="E180" i="1"/>
  <c r="E181" i="1"/>
  <c r="E182" i="1"/>
  <c r="E184" i="1"/>
  <c r="E185" i="1"/>
  <c r="E186" i="1"/>
  <c r="E187" i="1"/>
  <c r="E188" i="1"/>
  <c r="E190" i="1"/>
  <c r="E192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32" i="1"/>
  <c r="E233" i="1"/>
  <c r="E234" i="1"/>
  <c r="D6" i="1" l="1"/>
  <c r="C6" i="1"/>
  <c r="D215" i="1" l="1"/>
  <c r="C215" i="1"/>
  <c r="D193" i="1"/>
  <c r="C193" i="1"/>
  <c r="D189" i="1"/>
  <c r="E189" i="1" s="1"/>
  <c r="C189" i="1"/>
  <c r="E193" i="1" l="1"/>
  <c r="D183" i="1"/>
  <c r="C183" i="1"/>
  <c r="D166" i="1"/>
  <c r="C166" i="1"/>
  <c r="D97" i="1"/>
  <c r="C97" i="1"/>
  <c r="D70" i="1"/>
  <c r="C70" i="1"/>
  <c r="E183" i="1" l="1"/>
  <c r="C217" i="1"/>
  <c r="D217" i="1"/>
  <c r="C191" i="1"/>
  <c r="D191" i="1"/>
  <c r="E191" i="1" s="1"/>
  <c r="C162" i="1" l="1"/>
  <c r="D162" i="1"/>
  <c r="C144" i="1"/>
  <c r="D144" i="1"/>
  <c r="C54" i="1"/>
  <c r="D54" i="1"/>
  <c r="D30" i="1"/>
  <c r="C30" i="1"/>
  <c r="C121" i="1" l="1"/>
  <c r="D121" i="1"/>
  <c r="C106" i="1" l="1"/>
  <c r="D106" i="1"/>
  <c r="C236" i="1" l="1"/>
  <c r="D236" i="1"/>
  <c r="C231" i="1"/>
  <c r="C230" i="1" s="1"/>
  <c r="C229" i="1" s="1"/>
  <c r="D231" i="1"/>
  <c r="E231" i="1" s="1"/>
  <c r="C172" i="1"/>
  <c r="D172" i="1"/>
  <c r="D235" i="1" l="1"/>
  <c r="C235" i="1"/>
  <c r="D230" i="1"/>
  <c r="E230" i="1" s="1"/>
  <c r="C228" i="1"/>
  <c r="C170" i="1"/>
  <c r="D170" i="1"/>
  <c r="C137" i="1"/>
  <c r="D137" i="1"/>
  <c r="C130" i="1"/>
  <c r="D130" i="1"/>
  <c r="C129" i="1"/>
  <c r="D129" i="1"/>
  <c r="C126" i="1"/>
  <c r="C125" i="1" s="1"/>
  <c r="D126" i="1"/>
  <c r="D229" i="1" l="1"/>
  <c r="E229" i="1" s="1"/>
  <c r="D125" i="1"/>
  <c r="C102" i="1"/>
  <c r="D102" i="1"/>
  <c r="D228" i="1" l="1"/>
  <c r="E228" i="1" s="1"/>
  <c r="C48" i="1" l="1"/>
  <c r="D48" i="1"/>
  <c r="C198" i="1"/>
  <c r="D198" i="1"/>
  <c r="D104" i="1" l="1"/>
  <c r="C104" i="1"/>
  <c r="C123" i="1" l="1"/>
  <c r="D219" i="1"/>
  <c r="C219" i="1"/>
  <c r="D164" i="1"/>
  <c r="C164" i="1"/>
  <c r="D210" i="1"/>
  <c r="D168" i="1"/>
  <c r="D175" i="1"/>
  <c r="C175" i="1"/>
  <c r="D113" i="1"/>
  <c r="C113" i="1"/>
  <c r="D110" i="1"/>
  <c r="C110" i="1"/>
  <c r="D123" i="1" l="1"/>
  <c r="C155" i="1" l="1"/>
  <c r="D155" i="1"/>
  <c r="D93" i="1"/>
  <c r="C210" i="1" l="1"/>
  <c r="C168" i="1"/>
  <c r="C200" i="1"/>
  <c r="D177" i="1"/>
  <c r="E177" i="1" s="1"/>
  <c r="C177" i="1"/>
  <c r="D134" i="1"/>
  <c r="D119" i="1"/>
  <c r="D117" i="1"/>
  <c r="D115" i="1"/>
  <c r="D108" i="1"/>
  <c r="D100" i="1"/>
  <c r="D95" i="1"/>
  <c r="C134" i="1"/>
  <c r="C119" i="1"/>
  <c r="C117" i="1"/>
  <c r="C115" i="1"/>
  <c r="C108" i="1"/>
  <c r="C100" i="1"/>
  <c r="C95" i="1"/>
  <c r="C93" i="1"/>
  <c r="C61" i="1"/>
  <c r="D92" i="1" l="1"/>
  <c r="C128" i="1"/>
  <c r="C92" i="1"/>
  <c r="D128" i="1"/>
  <c r="E92" i="1" l="1"/>
  <c r="E128" i="1"/>
  <c r="D89" i="1"/>
  <c r="C89" i="1"/>
  <c r="C80" i="1"/>
  <c r="D80" i="1"/>
  <c r="E89" i="1" l="1"/>
  <c r="C39" i="1"/>
  <c r="D39" i="1"/>
  <c r="C221" i="1"/>
  <c r="D221" i="1"/>
  <c r="C153" i="1"/>
  <c r="D153" i="1"/>
  <c r="C35" i="1"/>
  <c r="D35" i="1"/>
  <c r="C28" i="1"/>
  <c r="D28" i="1"/>
  <c r="C226" i="1" l="1"/>
  <c r="D226" i="1"/>
  <c r="C223" i="1"/>
  <c r="C212" i="1" s="1"/>
  <c r="D223" i="1"/>
  <c r="C213" i="1"/>
  <c r="D213" i="1"/>
  <c r="C208" i="1"/>
  <c r="D208" i="1"/>
  <c r="C206" i="1"/>
  <c r="D206" i="1"/>
  <c r="C204" i="1"/>
  <c r="D204" i="1"/>
  <c r="C202" i="1"/>
  <c r="D202" i="1"/>
  <c r="D200" i="1"/>
  <c r="D195" i="1"/>
  <c r="C195" i="1"/>
  <c r="C185" i="1"/>
  <c r="D185" i="1"/>
  <c r="C181" i="1"/>
  <c r="D181" i="1"/>
  <c r="C179" i="1"/>
  <c r="D179" i="1"/>
  <c r="C149" i="1"/>
  <c r="D149" i="1"/>
  <c r="C160" i="1"/>
  <c r="D160" i="1"/>
  <c r="C151" i="1"/>
  <c r="D151" i="1"/>
  <c r="C157" i="1" l="1"/>
  <c r="D157" i="1"/>
  <c r="D212" i="1"/>
  <c r="C225" i="1"/>
  <c r="C148" i="1"/>
  <c r="D148" i="1"/>
  <c r="C197" i="1"/>
  <c r="D197" i="1"/>
  <c r="D225" i="1"/>
  <c r="C69" i="1"/>
  <c r="D71" i="1"/>
  <c r="E71" i="1" s="1"/>
  <c r="C25" i="1"/>
  <c r="D25" i="1"/>
  <c r="C142" i="1"/>
  <c r="D142" i="1"/>
  <c r="C140" i="1"/>
  <c r="D140" i="1"/>
  <c r="C87" i="1"/>
  <c r="D87" i="1"/>
  <c r="C83" i="1"/>
  <c r="D83" i="1"/>
  <c r="C76" i="1"/>
  <c r="C75" i="1" s="1"/>
  <c r="D76" i="1"/>
  <c r="C66" i="1"/>
  <c r="D66" i="1"/>
  <c r="C57" i="1"/>
  <c r="D61" i="1"/>
  <c r="C52" i="1"/>
  <c r="D52" i="1"/>
  <c r="C47" i="1"/>
  <c r="D47" i="1"/>
  <c r="C45" i="1"/>
  <c r="D45" i="1"/>
  <c r="C43" i="1"/>
  <c r="D43" i="1"/>
  <c r="C33" i="1"/>
  <c r="D33" i="1"/>
  <c r="C19" i="1"/>
  <c r="D19" i="1"/>
  <c r="C5" i="1"/>
  <c r="E157" i="1" l="1"/>
  <c r="D75" i="1"/>
  <c r="D69" i="1"/>
  <c r="E69" i="1" s="1"/>
  <c r="C139" i="1"/>
  <c r="D139" i="1"/>
  <c r="E139" i="1" s="1"/>
  <c r="C86" i="1"/>
  <c r="C82" i="1"/>
  <c r="C65" i="1"/>
  <c r="C56" i="1"/>
  <c r="C51" i="1"/>
  <c r="C18" i="1"/>
  <c r="D38" i="1"/>
  <c r="D82" i="1"/>
  <c r="C38" i="1"/>
  <c r="C37" i="1" s="1"/>
  <c r="C147" i="1"/>
  <c r="C146" i="1" s="1"/>
  <c r="D147" i="1"/>
  <c r="E147" i="1" s="1"/>
  <c r="D86" i="1"/>
  <c r="D65" i="1"/>
  <c r="D57" i="1"/>
  <c r="D51" i="1"/>
  <c r="D18" i="1"/>
  <c r="D5" i="1"/>
  <c r="D32" i="1"/>
  <c r="C24" i="1"/>
  <c r="C32" i="1"/>
  <c r="D24" i="1"/>
  <c r="D37" i="1" l="1"/>
  <c r="E37" i="1" s="1"/>
  <c r="C68" i="1"/>
  <c r="C64" i="1"/>
  <c r="D146" i="1"/>
  <c r="E146" i="1" s="1"/>
  <c r="D56" i="1"/>
  <c r="D68" i="1"/>
  <c r="E68" i="1" s="1"/>
  <c r="D64" i="1"/>
  <c r="D4" i="1" l="1"/>
  <c r="D238" i="1" s="1"/>
  <c r="C4" i="1"/>
  <c r="C238" i="1" s="1"/>
  <c r="E238" i="1" l="1"/>
  <c r="E4" i="1"/>
</calcChain>
</file>

<file path=xl/sharedStrings.xml><?xml version="1.0" encoding="utf-8"?>
<sst xmlns="http://schemas.openxmlformats.org/spreadsheetml/2006/main" count="485" uniqueCount="482">
  <si>
    <t>(рублей)</t>
  </si>
  <si>
    <t>Код бюджетной классификации Российской Федерации</t>
  </si>
  <si>
    <t>Наименование доходов</t>
  </si>
  <si>
    <t>00011500000000000000</t>
  </si>
  <si>
    <t>00011502000000000140</t>
  </si>
  <si>
    <t>00011502050050000140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</si>
  <si>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</si>
  <si>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</si>
  <si>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</si>
  <si>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</si>
  <si>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</si>
  <si>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</si>
  <si>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</si>
  <si>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</si>
  <si>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</si>
  <si>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</si>
  <si>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</si>
  <si>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</si>
  <si>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</si>
  <si>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</si>
  <si>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</si>
  <si>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</si>
  <si>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</si>
  <si>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</si>
  <si>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</si>
  <si>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</si>
  <si>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</si>
  <si>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</si>
  <si>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</si>
  <si>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</si>
  <si>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</si>
  <si>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</si>
  <si>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</si>
  <si>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муниципальных районов (за исключением земельных участков)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</si>
  <si>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</si>
  <si>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</si>
  <si>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</si>
  <si>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</si>
  <si>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</si>
  <si>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</si>
  <si>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</si>
  <si>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</si>
  <si>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Плата за выбросы загрязняющих веществ в атмосферный воздух передвижными объектами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</si>
  <si>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</si>
  <si>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</si>
  <si>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Плата за размещение отходов производства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</si>
  <si>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</si>
  <si>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</si>
  <si>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Прочие доходы от компенсации затрат государства</t>
  </si>
  <si>
    <t>Прочие доходы от компенсации затрат бюджетов муниципальных районов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</si>
  <si>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</si>
  <si>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</si>
  <si>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</si>
  <si>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</si>
  <si>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</si>
  <si>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</si>
  <si>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</si>
  <si>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</si>
  <si>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</si>
  <si>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</si>
  <si>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</si>
  <si>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</si>
  <si>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</si>
  <si>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ПЛАТЕЖИ И СБОРЫ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</si>
  <si>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</si>
  <si>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</si>
  <si>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ШТРАФЫ, САНКЦИИ, ВОЗМЕЩЕНИЕ УЩЕРБА</t>
  </si>
  <si>
    <t>ПРОЧИЕ НЕНАЛОГОВЫЕ ДОХОДЫ</t>
  </si>
  <si>
    <t>Невыясненные поступления</t>
  </si>
  <si>
    <t>Невыясненные поступления, зачисляемые в бюджеты муниципальных районов</t>
  </si>
  <si>
    <t>Прочие неналоговые доходы</t>
  </si>
  <si>
    <t>Прочие неналоговые доходы бюджетов муниципальных районов</t>
  </si>
  <si>
    <t>БЕЗВОЗМЕЗДНЫЕ ПОСТУПЛЕНИЯ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</si>
  <si>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</si>
  <si>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</si>
  <si>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</si>
  <si>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</si>
  <si>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</si>
  <si>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Субсидии бюджетам на реализацию федеральных целевых программ</t>
  </si>
  <si>
    <t>Субсидии бюджетам муниципальных районов на реализацию федеральных целевых программ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</si>
  <si>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</si>
  <si>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</si>
  <si>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</si>
  <si>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</si>
  <si>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</si>
  <si>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</si>
  <si>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</si>
  <si>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</si>
  <si>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>Субсидии бюджетам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</si>
  <si>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</si>
  <si>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</si>
  <si>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</si>
  <si>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</si>
  <si>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</si>
  <si>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</si>
  <si>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</si>
  <si>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</si>
  <si>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</si>
  <si>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</si>
  <si>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</si>
  <si>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</si>
  <si>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</si>
  <si>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</si>
  <si>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</si>
  <si>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</si>
  <si>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</si>
  <si>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</si>
  <si>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</si>
  <si>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</si>
  <si>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районов</t>
  </si>
  <si>
    <t>Прочие безвозмездные поступления от негосударственных организаций в бюджеты муниципальных районов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</si>
  <si>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</si>
  <si>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</si>
  <si>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</si>
  <si>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Доходы бюджета - Всего</t>
  </si>
  <si>
    <t>Плата за размещение твердых коммунальных отходов</t>
  </si>
  <si>
    <t>Прочие дотации бюджетам муниципальных районов</t>
  </si>
  <si>
    <t>Прочие дотации</t>
  </si>
  <si>
    <t>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</si>
  <si>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</si>
  <si>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</si>
  <si>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</si>
  <si>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</si>
  <si>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</si>
  <si>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          их прав                                                                                  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</si>
  <si>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</si>
  <si>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</si>
  <si>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</si>
  <si>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                                                                             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</si>
  <si>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</si>
  <si>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                  прав                                                                                   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</si>
  <si>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                                                                           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</si>
  <si>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</si>
  <si>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                        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</si>
  <si>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</si>
  <si>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</si>
  <si>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</si>
  <si>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</si>
  <si>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</si>
  <si>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</si>
  <si>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</si>
  <si>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Платежи в целях возмещения причиненного ущерба (убытков)</t>
  </si>
  <si>
    <t>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</si>
  <si>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                          </t>
  </si>
  <si>
    <t>Субсидии бюджетам на оснащение объектов спортивной инфраструктуры спортивно-технологическим оборудованием</t>
  </si>
  <si>
    <t>Субвенции бюджетам на проведение Всероссийской переписи населения 2020 года</t>
  </si>
  <si>
    <t xml:space="preserve">Субвенции бюджетам муниципальных районов на проведение Всероссийской переписи населения 2020 года                      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</si>
  <si>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</si>
  <si>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</si>
  <si>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</si>
  <si>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00020215853000000150</t>
  </si>
  <si>
    <t>00020215853050000150</t>
  </si>
  <si>
    <t>Дотации бюджетам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</si>
  <si>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Дотации бюджетам муниципальных районов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</si>
  <si>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Административные штрафы, установленные законами субъектов Российской Федерации об административных правонарушениях</t>
  </si>
  <si>
    <t>Единый налог на вмененный доход для отдельных видов деятельности (за налоговые периоды, истекшие до   1 января 2011 года)</t>
  </si>
  <si>
    <t>Плата за выбросы загрязняющих веществ в атмосферный воздух стационарными объектами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</si>
  <si>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</si>
  <si>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Субсидии бюджетам 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</si>
  <si>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   спортом                                                                               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</si>
  <si>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</si>
  <si>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</si>
  <si>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</si>
  <si>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</si>
  <si>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      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</si>
  <si>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</si>
  <si>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</si>
  <si>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</si>
  <si>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</si>
  <si>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</si>
  <si>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</si>
  <si>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</si>
  <si>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</si>
  <si>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</si>
  <si>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</si>
  <si>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</si>
  <si>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</si>
  <si>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Платежи, уплачиваемые в целях возмещения вреда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</si>
  <si>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</si>
  <si>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Субсидии бюджетам на строительство и реконструкцию (модернизацию) объектов питьевого водоснабжения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</si>
  <si>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</si>
  <si>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</si>
  <si>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</si>
  <si>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</si>
  <si>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</si>
  <si>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</si>
  <si>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</si>
  <si>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</si>
  <si>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</si>
  <si>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</si>
  <si>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</si>
  <si>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</si>
  <si>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</si>
  <si>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</si>
  <si>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</si>
  <si>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</si>
  <si>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</si>
  <si>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Инициативные платежи, зачисляемые в бюджеты муниципальных районов</t>
  </si>
  <si>
    <t>Инициативные платежи</t>
  </si>
  <si>
    <t>Субсидии бюджетам муниципальных районов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</si>
  <si>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</si>
  <si>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Субсидии бюджетам муниципальных районов на реализацию мероприятий по модернизации школьных систем образования</t>
  </si>
  <si>
    <t>Субсидии бюджетам на реализацию мероприятий по модернизации школьных систем образования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</si>
  <si>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</si>
  <si>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</si>
  <si>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</si>
  <si>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</si>
  <si>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Процент исполнения к прогнозным параметрам доходов, %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</si>
  <si>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</si>
  <si>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Начальник финансового управления</t>
  </si>
  <si>
    <t>администрации Дятьковского района</t>
  </si>
  <si>
    <t>Н.В. Романишко</t>
  </si>
  <si>
    <t>Изотова Е.Н.</t>
  </si>
  <si>
    <t>3-78-71</t>
  </si>
  <si>
    <t>Безвозмездные поступления от других бюджетов бюджетной системы Российской Федерации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</si>
  <si>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</si>
  <si>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</si>
  <si>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</si>
  <si>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</si>
  <si>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1 05 02020 02 0000 110</t>
  </si>
  <si>
    <t>1 16 10030 05 0000 140</t>
  </si>
  <si>
    <t>1 16 10031 05 0000 140</t>
  </si>
  <si>
    <t>2 02 25228 00 0000 150</t>
  </si>
  <si>
    <t>2 02 25228 05 0000 150</t>
  </si>
  <si>
    <t>2 02 25243 00 0000 150</t>
  </si>
  <si>
    <t>2 02 25243 05 0000 150</t>
  </si>
  <si>
    <t>2 02 25299 00 0000 150</t>
  </si>
  <si>
    <t>2 02 25299 05 0000 150</t>
  </si>
  <si>
    <t>2 02 25299 13 0000 150</t>
  </si>
  <si>
    <t>2 02 25558 00 0000 151</t>
  </si>
  <si>
    <t>2 02 25558 05 0000 151</t>
  </si>
  <si>
    <t>2 02 35260 00 0000 150</t>
  </si>
  <si>
    <t>2 02 35260 05 0000 150</t>
  </si>
  <si>
    <t>2 02 35469 00 0000 150</t>
  </si>
  <si>
    <t>2 02 35469 05 0000 150</t>
  </si>
  <si>
    <t>2 02 45550 00 0000 150</t>
  </si>
  <si>
    <t>2 02 45550 05 0000 150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</si>
  <si>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</si>
  <si>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</si>
  <si>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Субсидии бюджетам на развитие сети учреждений культурно-досугового типа</t>
  </si>
  <si>
    <t>Субсидии бюджетам муниципальных районов на развитие сети учреждений культурно-досугового типа</t>
  </si>
  <si>
    <t>000 1 00 00000 00 0000 000</t>
  </si>
  <si>
    <t>000 1 01 00000 00 0000 000</t>
  </si>
  <si>
    <t>000 1 01 02000 01 0000 110</t>
  </si>
  <si>
    <t>000 1 01 02010 01 0000 110</t>
  </si>
  <si>
    <t>000 1 01 02020 01 0000 110</t>
  </si>
  <si>
    <t>000 1 01 02030 01 0000 110</t>
  </si>
  <si>
    <t>000 1 01 02040 01 0000 110</t>
  </si>
  <si>
    <t>000 1 01 02080 01 0000 110</t>
  </si>
  <si>
    <t>000 1 01 02130 01 0000 110</t>
  </si>
  <si>
    <t>000 1 01 02140 01 0000 110</t>
  </si>
  <si>
    <t>000 1 03 00000 00 0000 000</t>
  </si>
  <si>
    <t>000 1 03 02000 01 0000 110</t>
  </si>
  <si>
    <t>000 1 03 02230 01 0000 110</t>
  </si>
  <si>
    <t>000 1 03 02240 01 0000 110</t>
  </si>
  <si>
    <t>000 1 03 02250 01 0000 110</t>
  </si>
  <si>
    <t>000 1 03 02260 01 0000 110</t>
  </si>
  <si>
    <t>000 1 05 00000 00 0000 000</t>
  </si>
  <si>
    <t>000 1 05 02000 02 0000 110</t>
  </si>
  <si>
    <t>000 1 05 02010 02 0000 110</t>
  </si>
  <si>
    <t>000 1 05 03000 01 0000 110</t>
  </si>
  <si>
    <t>000 1 05 03010 01 0000 110</t>
  </si>
  <si>
    <t>000 1 05 04000 02 0000 110</t>
  </si>
  <si>
    <t>000 1 05 04020 02 0000 110</t>
  </si>
  <si>
    <t>000 1 08 00000 00 0000 000</t>
  </si>
  <si>
    <t>000 1 08 03000 01 0000 110</t>
  </si>
  <si>
    <t>000 1 08 03010 01 0000 110</t>
  </si>
  <si>
    <t>000 1 08 07000 01 0000 110</t>
  </si>
  <si>
    <t>000 1 08 07150 01 0000 110</t>
  </si>
  <si>
    <t>000 1 11 00000 00 0000 000</t>
  </si>
  <si>
    <t>000 1 11 05000 00 0000 120</t>
  </si>
  <si>
    <t>000 1 11 05010 00 0000 120</t>
  </si>
  <si>
    <t>000 1 11 05013 05 0000 120</t>
  </si>
  <si>
    <t>000 1 11 05013 13 0000 120</t>
  </si>
  <si>
    <t>000 1 11 05020 00 0000 120</t>
  </si>
  <si>
    <t>000 1 11 05025 05 0000 120</t>
  </si>
  <si>
    <t>000 1 11 05070 00 0000 120</t>
  </si>
  <si>
    <t>000 1 11 05075 05 0000 120</t>
  </si>
  <si>
    <t>000 1 11 09000 00 0000 120</t>
  </si>
  <si>
    <t>000 1 11 09040 00 0000 120</t>
  </si>
  <si>
    <t>000 1 11 09045 05 0000 120</t>
  </si>
  <si>
    <t>000 1 11 09080 00 0000 120</t>
  </si>
  <si>
    <t>000 1 11 09080 05 0000 120</t>
  </si>
  <si>
    <t>000 1 12 00000 00 0000 000</t>
  </si>
  <si>
    <t>000 1 12 01000 01 0000 120</t>
  </si>
  <si>
    <t>000 1 12 01010 01 0000 120</t>
  </si>
  <si>
    <t>000 1 12 01030 01 0000 120</t>
  </si>
  <si>
    <t>000 1 12 01040 01 0000 120</t>
  </si>
  <si>
    <t>000 1 12 01041 01 0000 120</t>
  </si>
  <si>
    <t>000 1 12 01042 01 0000 120</t>
  </si>
  <si>
    <t>000 1 13 00000 00 0000 000</t>
  </si>
  <si>
    <t>000 1 13 02000 00 0000 130</t>
  </si>
  <si>
    <t>000 1 13 02990 00 0000 130</t>
  </si>
  <si>
    <t>000 1 14 00000 00 0000 000</t>
  </si>
  <si>
    <t>000 1 14 02000 00 0000 000</t>
  </si>
  <si>
    <t>000 1 14 02050 05 0000 410</t>
  </si>
  <si>
    <t>000 1 14 02050 05 0000 440</t>
  </si>
  <si>
    <t>000 1 14 02052 05 0000 410</t>
  </si>
  <si>
    <t>000 1 14 02053 05 0000 410</t>
  </si>
  <si>
    <t>000 1 14 02053 05 0000 440</t>
  </si>
  <si>
    <t>000 1 14 06000 00 0000 430</t>
  </si>
  <si>
    <t>000 1 14 06010 00 0000 430</t>
  </si>
  <si>
    <t>000 1 14 06013 05 0000 430</t>
  </si>
  <si>
    <t>000 1 14 06013 13 0000 430</t>
  </si>
  <si>
    <t>000 1 14 06020 00 0000 430</t>
  </si>
  <si>
    <t>000 1 14 06025 05 0000 430</t>
  </si>
  <si>
    <t>000 1 14 06300 00 0000 430</t>
  </si>
  <si>
    <t>000 1 14 06310 00 0000 430</t>
  </si>
  <si>
    <t>000 1 14 06313 05 0000 430</t>
  </si>
  <si>
    <t>000 1 14 06313 13 0000 430</t>
  </si>
  <si>
    <t>000 1 16 00000 00 0000 000</t>
  </si>
  <si>
    <t>000 1 16 01000 01 0000 140</t>
  </si>
  <si>
    <t>000 1 16 01050 01 0000 140</t>
  </si>
  <si>
    <t>000 1 16 01053 01 0000 140</t>
  </si>
  <si>
    <t>000 1 16 01060 01 0000 140</t>
  </si>
  <si>
    <t>000 1 16 01063 01 0000 140</t>
  </si>
  <si>
    <t>000 1 16 01070 01 0000 140</t>
  </si>
  <si>
    <t>000 1 16 01073 01 0000 140</t>
  </si>
  <si>
    <t>000 1 16 01074 01 0000 140</t>
  </si>
  <si>
    <t>000 1 16 01080 01 0000 140</t>
  </si>
  <si>
    <t>000 1 16 01083 01 0000 140</t>
  </si>
  <si>
    <t>000 1 16 01140 01 0000 140</t>
  </si>
  <si>
    <t>000 1 16 01143 01 0000 140</t>
  </si>
  <si>
    <t>000 1 16 01150 01 0000 140</t>
  </si>
  <si>
    <t xml:space="preserve">000 1 16 01153 01 0000 140   </t>
  </si>
  <si>
    <t>000 1 16 01170 01 0000 140</t>
  </si>
  <si>
    <t>000 1 16 01173 01 0000 140</t>
  </si>
  <si>
    <t>000 1 16 01190 01 0000 140</t>
  </si>
  <si>
    <t>000 1 16 01193 01 0000 140</t>
  </si>
  <si>
    <t>000 1 16 01200 01 0000 140</t>
  </si>
  <si>
    <t>000 1 16 01203 01 0000 140</t>
  </si>
  <si>
    <t>000 1 16 02000 02 0000 140</t>
  </si>
  <si>
    <t>000 1 16 02010 02 0000 140</t>
  </si>
  <si>
    <t>000 1 16 07000 00 0000 140</t>
  </si>
  <si>
    <t>000 1 16 07010 00 0000 140</t>
  </si>
  <si>
    <t>000 1 16 07010 05 0000 140</t>
  </si>
  <si>
    <t>000 1 16 10000 00 0000 140</t>
  </si>
  <si>
    <t>000 1 16 10120 00 0000 140</t>
  </si>
  <si>
    <t>000 1 16 10123 01 0000 140</t>
  </si>
  <si>
    <t>000 1 17 00000 00 0000 000</t>
  </si>
  <si>
    <t>000 1 17 05000 00 0000 180</t>
  </si>
  <si>
    <t>000 1 17 05050 05 0000 180</t>
  </si>
  <si>
    <t>000 1 17 15000 00 0000 150</t>
  </si>
  <si>
    <t>000 1 17 15030 05 0000 150</t>
  </si>
  <si>
    <t>000 2 00 00000 00 0000 000</t>
  </si>
  <si>
    <t>000 2 02 00000 00 0000 000</t>
  </si>
  <si>
    <t>000 2 02 10000 00 0000 150</t>
  </si>
  <si>
    <t>000 2 02 15001 00 0000 150</t>
  </si>
  <si>
    <t>000 2 02 15001 05 0000 150</t>
  </si>
  <si>
    <t>000 2 02 15002 00 0000 150</t>
  </si>
  <si>
    <t>000 2 02 15002 05 0000 150</t>
  </si>
  <si>
    <t>000 2 02 19999 00 0000 151</t>
  </si>
  <si>
    <t>000 2 02 19999 05 0000 151</t>
  </si>
  <si>
    <t>000 2 02 20000 00 0000 150</t>
  </si>
  <si>
    <t>000 2 02 20077 00 0000 150</t>
  </si>
  <si>
    <t>000 2 02 20077 05 0000 150</t>
  </si>
  <si>
    <t>000 2 02 25098 00 0000 150</t>
  </si>
  <si>
    <t>000 2 02 25098 05 0000 150</t>
  </si>
  <si>
    <t>000 2 02 25304 00 0000 150</t>
  </si>
  <si>
    <t>000 2 02 25304 05 0000 150</t>
  </si>
  <si>
    <t>000 2 02 25497 00 0000 150</t>
  </si>
  <si>
    <t>000 2 02 25497 05 0000 150</t>
  </si>
  <si>
    <t>000 2 02 25513 00 0000 150</t>
  </si>
  <si>
    <t>000 2 02 25513 05 0000 150</t>
  </si>
  <si>
    <t>000 2 02 25519 00 0000 150</t>
  </si>
  <si>
    <t>000 2 02 25519 05 0000 150</t>
  </si>
  <si>
    <t>000 2 02 25750 00 0000 150</t>
  </si>
  <si>
    <t>000 2 02 25750 05 0000 150</t>
  </si>
  <si>
    <t>000 2 02 29999 00 0000 150</t>
  </si>
  <si>
    <t>000 2 02 29999 05 0000 150</t>
  </si>
  <si>
    <t>000 2 02 30000 00 0000 150</t>
  </si>
  <si>
    <t>000 2 02 30024 00 0000 150</t>
  </si>
  <si>
    <t>000 2 02 30024 05 0000 150</t>
  </si>
  <si>
    <t>000 2 02 30029 00 0000 150</t>
  </si>
  <si>
    <t>000 2 02 30029 05 0000 150</t>
  </si>
  <si>
    <t>000 2 02 35082 00 0000 150</t>
  </si>
  <si>
    <t>000 2 02 35082 05 0000 150</t>
  </si>
  <si>
    <t>000 2 02 35118 00 0000 150</t>
  </si>
  <si>
    <t>000 2 02 35118 05 0000 150</t>
  </si>
  <si>
    <t>000 2 02 35120 00 0000 150</t>
  </si>
  <si>
    <t>000 2 02 35120 05 0000 150</t>
  </si>
  <si>
    <t>000 2 02 40000 00 0000 150</t>
  </si>
  <si>
    <t>000 2 02 40014 00 0000 150</t>
  </si>
  <si>
    <t>000 2 02 40014 05 0000 150</t>
  </si>
  <si>
    <t>000 2 02 45179 00 0000 150</t>
  </si>
  <si>
    <t>000 2 02 45179 05 0000 150</t>
  </si>
  <si>
    <t>000 2 02 45303 00 0000 150</t>
  </si>
  <si>
    <t>000 2 02 45303 05 0000 150</t>
  </si>
  <si>
    <t>000 2 02 49999 00 0000 150</t>
  </si>
  <si>
    <t>000 2 02 49999 05 0000 150</t>
  </si>
  <si>
    <t>000 8 50 00000 00 0000 000</t>
  </si>
  <si>
    <t>000 1 11 05300 00 0000 120</t>
  </si>
  <si>
    <t>000 1 11 05310 00 0000 120</t>
  </si>
  <si>
    <t>000 1 11 05313 05 0000 120</t>
  </si>
  <si>
    <t>000 1 11 05313 13 0000 120</t>
  </si>
  <si>
    <t>000 1 13 02995 05 0000 130</t>
  </si>
  <si>
    <t>000 1 16 90050 10 0000 140</t>
  </si>
  <si>
    <t>000 2 02 25590 00 0000 150</t>
  </si>
  <si>
    <t>000 2 02 25590 05 0000 150</t>
  </si>
  <si>
    <t>Субсидии бюджетам муниципальных районов на техническое оснащение региональных и муниципальных музеев</t>
  </si>
  <si>
    <t>Субсидии бюджетам на техническое оснащение региональных и муниципальных музеев</t>
  </si>
  <si>
    <t>Субсидии бюджетам муниципальных районов из местных бюджетов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</si>
  <si>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</si>
  <si>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</si>
  <si>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000 2 02 29900 05 0000 150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</si>
  <si>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</si>
  <si>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</si>
  <si>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000 1 11 05013 10 0000 120</t>
  </si>
  <si>
    <t>000 1 12 01020 01 0000 120</t>
  </si>
  <si>
    <t>000 1 14 06013 10 0000 430</t>
  </si>
  <si>
    <t>000 1 16 90050 13 0000 140</t>
  </si>
  <si>
    <t>000 1 16 01090 01 0000 140</t>
  </si>
  <si>
    <t>000 1 16 01093 01 0000 140</t>
  </si>
  <si>
    <t>000 1 16 01110 01 0000 140</t>
  </si>
  <si>
    <t>000 1 16 01113 01 0000 140</t>
  </si>
  <si>
    <t>000 1 16 01130 01 0000 140</t>
  </si>
  <si>
    <t>000 1 16 01133 01 0000 140</t>
  </si>
  <si>
    <t>000 1 16 01154 01 0000 140</t>
  </si>
  <si>
    <t>000 1 16 01180 01 0000 140</t>
  </si>
  <si>
    <t>000 1 16 01183 01 0000 140</t>
  </si>
  <si>
    <t>000 1 16 01330 00 0000 140</t>
  </si>
  <si>
    <t>000 1 16 01333 01 0000 140</t>
  </si>
  <si>
    <t>000 1 16 10030 13 0000 140</t>
  </si>
  <si>
    <t>000 1 16 10032 13 0000 140</t>
  </si>
  <si>
    <t>000 1 16 10129 01 0000 140</t>
  </si>
  <si>
    <t>000 1 16 11000 01 0000 140</t>
  </si>
  <si>
    <t>000 1 16 11050 01 0000 140</t>
  </si>
  <si>
    <t>000 1 17 01000 00 0000 180</t>
  </si>
  <si>
    <t>000 1 17 01050 05 0000 180</t>
  </si>
  <si>
    <t>000 2 02 20051 00 0000 151</t>
  </si>
  <si>
    <t>000 2 02 20051 05 0000 151</t>
  </si>
  <si>
    <t>000 2 02 25081 00 0000 150</t>
  </si>
  <si>
    <t>000 2 02 25081 05 0000 150</t>
  </si>
  <si>
    <t>000 2 02 25097 00 0000 150</t>
  </si>
  <si>
    <t>000 2 02 25097 05 0000 150</t>
  </si>
  <si>
    <t>000 2 02 45050 00 0000 150</t>
  </si>
  <si>
    <t>000 2 02 45050 05 0000 150</t>
  </si>
  <si>
    <t>000 2 04 00000 00 0000 000</t>
  </si>
  <si>
    <t>000 2 04 05000 05 0000 180</t>
  </si>
  <si>
    <t>000 2 04 05099 05 0000 180</t>
  </si>
  <si>
    <t>000 2 18 00000 00 0000 000</t>
  </si>
  <si>
    <t>000 2 18 00000 00 0000 150</t>
  </si>
  <si>
    <t>000 2 18 00000 05 0000 150</t>
  </si>
  <si>
    <t>000 2 18 05000 05 0000 150</t>
  </si>
  <si>
    <t>000 2 18 05010 05 0000 150</t>
  </si>
  <si>
    <t>000 2 18 05020 05 0000 150</t>
  </si>
  <si>
    <t>000 2 18 60010 05 0000 150</t>
  </si>
  <si>
    <t>000 2 19 00000 00 0000 000</t>
  </si>
  <si>
    <t>000 2 19 00000 05 0000 151</t>
  </si>
  <si>
    <t>000 2 19 60010 05 0000 151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</si>
  <si>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                                        </t>
  </si>
  <si>
    <t xml:space="preserve">Отчет об исполнении доходов, предусмотренных приложением 1 
к решению Дятьковского районного Совета народных депутатов "О бюджете Дятьковского муниципального района Брянской области на 2025 год и на плановый период 2026 и 2027 годов" 
"Доходы бюджета  Дятьковского муниципального района Брянской области  на 2025 год"                                                                                                         </t>
  </si>
  <si>
    <t>Прогноз доходов                                            на 2025 год</t>
  </si>
  <si>
    <t>Кассовое исполнение
за 
2025 год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</si>
  <si>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</si>
  <si>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</si>
  <si>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>000 1 01 02210 01 0000 110</t>
  </si>
  <si>
    <t>000 1 01 02022 01 0000 110</t>
  </si>
  <si>
    <t>000 1 01 02021 01 0000 110</t>
  </si>
  <si>
    <t>000 2 02 25467 00 0000 150</t>
  </si>
  <si>
    <t>000 2 02 25306 05 0000 150</t>
  </si>
  <si>
    <t>000 2 02 25306 00 0000 150</t>
  </si>
  <si>
    <t>000 2 02 25467 05 0000 150</t>
  </si>
  <si>
    <t>в 2,7 раз</t>
  </si>
  <si>
    <t>в 2,2 раза</t>
  </si>
  <si>
    <t>в 3,5 раз</t>
  </si>
  <si>
    <t>в 190 раз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</si>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</sst>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9" fontId="3" fillId="0" borderId="0"/>
    <xf numFmtId="0" fontId="3" fillId="0" borderId="0">
      <alignment horizontal="left"/>
    </xf>
    <xf numFmtId="0" fontId="5" fillId="0" borderId="0"/>
    <xf numFmtId="0" fontId="1" fillId="0" borderId="0"/>
    <xf numFmtId="0" fontId="8" fillId="0" borderId="0"/>
    <xf numFmtId="0" fontId="3" fillId="0" borderId="2">
      <alignment horizontal="left" wrapText="1"/>
    </xf>
    <xf numFmtId="0" fontId="3" fillId="0" borderId="3">
      <alignment horizontal="left" wrapText="1" indent="2"/>
    </xf>
    <xf numFmtId="49" fontId="3" fillId="0" borderId="4">
      <alignment horizontal="center"/>
    </xf>
    <xf numFmtId="49" fontId="3" fillId="0" borderId="5">
      <alignment horizontal="center"/>
    </xf>
    <xf numFmtId="4" fontId="3" fillId="0" borderId="5">
      <alignment horizontal="right"/>
    </xf>
    <xf numFmtId="0" fontId="3" fillId="2" borderId="0"/>
    <xf numFmtId="0" fontId="5" fillId="0" borderId="6"/>
    <xf numFmtId="4" fontId="3" fillId="0" borderId="3">
      <alignment horizontal="right"/>
    </xf>
  </cellStyleXfs>
  <cellXfs count="64">
    <xf numFmtId="0" fontId="0" fillId="0" borderId="0" xfId="0"/>
    <xf numFmtId="0" fontId="2" fillId="0" borderId="0" xfId="0" applyFont="1" applyFill="1" applyProtection="1">
      <protection locked="0"/>
    </xf>
    <xf numFmtId="49" fontId="4" fillId="0" borderId="0" xfId="1" applyNumberFormat="1" applyFont="1" applyFill="1" applyAlignment="1" applyProtection="1">
      <alignment horizontal="center" vertical="top"/>
    </xf>
    <xf numFmtId="0" fontId="4" fillId="0" borderId="0" xfId="2" applyNumberFormat="1" applyFont="1" applyFill="1" applyProtection="1">
      <alignment horizontal="left"/>
    </xf>
    <xf numFmtId="49" fontId="4" fillId="0" borderId="0" xfId="1" applyNumberFormat="1" applyFont="1" applyFill="1" applyProtection="1"/>
    <xf numFmtId="0" fontId="2" fillId="0" borderId="0" xfId="4" applyFont="1" applyFill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 wrapText="1" shrinkToFit="1"/>
    </xf>
    <xf numFmtId="0" fontId="2" fillId="0" borderId="1" xfId="4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/>
    <xf numFmtId="0" fontId="7" fillId="0" borderId="1" xfId="0" applyNumberFormat="1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 shrinkToFit="1"/>
    </xf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7" fillId="0" borderId="7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49" fontId="2" fillId="3" borderId="1" xfId="4" applyNumberFormat="1" applyFont="1" applyFill="1" applyBorder="1" applyAlignment="1">
      <alignment horizontal="center" vertical="center" wrapText="1" shrinkToFit="1"/>
    </xf>
    <xf numFmtId="4" fontId="7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Border="1"/>
    <xf numFmtId="0" fontId="7" fillId="3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justify" wrapText="1"/>
    </xf>
    <xf numFmtId="0" fontId="2" fillId="0" borderId="9" xfId="0" applyFont="1" applyFill="1" applyBorder="1" applyAlignment="1">
      <alignment horizontal="justify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0" xfId="3" applyNumberFormat="1" applyFont="1" applyFill="1" applyProtection="1"/>
    <xf numFmtId="0" fontId="7" fillId="3" borderId="0" xfId="0" applyFont="1" applyFill="1" applyBorder="1"/>
    <xf numFmtId="4" fontId="7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justify" wrapText="1"/>
    </xf>
    <xf numFmtId="49" fontId="4" fillId="0" borderId="1" xfId="0" applyNumberFormat="1" applyFont="1" applyBorder="1" applyAlignment="1">
      <alignment vertical="top" wrapText="1"/>
    </xf>
    <xf numFmtId="49" fontId="2" fillId="0" borderId="9" xfId="0" applyNumberFormat="1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justify" vertical="distributed" wrapText="1"/>
    </xf>
    <xf numFmtId="49" fontId="2" fillId="3" borderId="1" xfId="0" applyNumberFormat="1" applyFont="1" applyFill="1" applyBorder="1" applyAlignment="1">
      <alignment horizontal="justify" vertical="distributed" wrapText="1"/>
    </xf>
    <xf numFmtId="0" fontId="2" fillId="3" borderId="1" xfId="0" applyFont="1" applyFill="1" applyBorder="1" applyAlignment="1">
      <alignment horizontal="justify" vertical="top" wrapText="1"/>
    </xf>
    <xf numFmtId="0" fontId="11" fillId="0" borderId="0" xfId="0" applyFont="1" applyFill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/>
    <xf numFmtId="49" fontId="10" fillId="0" borderId="0" xfId="0" applyNumberFormat="1" applyFont="1" applyAlignment="1"/>
    <xf numFmtId="0" fontId="9" fillId="3" borderId="0" xfId="0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4">
    <cellStyle name="xl22" xfId="5"/>
    <cellStyle name="xl24" xfId="2"/>
    <cellStyle name="xl27" xfId="3"/>
    <cellStyle name="xl32" xfId="6"/>
    <cellStyle name="xl34" xfId="7"/>
    <cellStyle name="xl49" xfId="1"/>
    <cellStyle name="xl50" xfId="8"/>
    <cellStyle name="xl52" xfId="9"/>
    <cellStyle name="xl56" xfId="10"/>
    <cellStyle name="xl58" xfId="11"/>
    <cellStyle name="xl75" xfId="12"/>
    <cellStyle name="xl76" xfId="13"/>
    <cellStyle name="Обычный" xfId="0" builtinId="0"/>
    <cellStyle name="Обычный 2" xfId="4"/>
  </cellStyles>
  <dxfs count="2">
    <dxf>
      <font>
        <b/>
        <i val="0"/>
      </font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0"/>
  <sheetViews>
    <sheetView tabSelected="1" zoomScale="75" zoomScaleNormal="75" workbookViewId="0">
      <selection activeCell="Q70" sqref="Q70"/>
    </sheetView>
  </sheetViews>
  <sheetFormatPr defaultColWidth="9.140625" defaultRowHeight="15" x14ac:dyDescent="0.25"/>
  <cols>
    <col min="1" max="1" width="28.42578125" style="8" customWidth="1"/>
    <col min="2" max="2" width="71.85546875" style="12" customWidth="1"/>
    <col min="3" max="3" width="18.7109375" style="8" customWidth="1"/>
    <col min="4" max="4" width="18.140625" style="27" customWidth="1"/>
    <col min="5" max="5" width="16.140625" style="8" customWidth="1"/>
    <col min="6" max="16384" width="9.140625" style="8"/>
  </cols>
  <sheetData>
    <row r="1" spans="1:5" s="1" customFormat="1" ht="125.25" customHeight="1" x14ac:dyDescent="0.25">
      <c r="A1" s="59" t="s">
        <v>451</v>
      </c>
      <c r="B1" s="59"/>
      <c r="C1" s="59"/>
      <c r="D1" s="59"/>
      <c r="E1" s="59"/>
    </row>
    <row r="2" spans="1:5" s="1" customFormat="1" ht="24.75" customHeight="1" x14ac:dyDescent="0.25">
      <c r="A2" s="2"/>
      <c r="B2" s="3"/>
      <c r="C2" s="4"/>
      <c r="D2" s="36"/>
      <c r="E2" s="5" t="s">
        <v>0</v>
      </c>
    </row>
    <row r="3" spans="1:5" ht="93" customHeight="1" x14ac:dyDescent="0.25">
      <c r="A3" s="6" t="s">
        <v>1</v>
      </c>
      <c r="B3" s="7" t="s">
        <v>2</v>
      </c>
      <c r="C3" s="6" t="s">
        <v>452</v>
      </c>
      <c r="D3" s="25" t="s">
        <v>453</v>
      </c>
      <c r="E3" s="6" t="s">
        <v>207</v>
      </c>
    </row>
    <row r="4" spans="1:5" ht="26.25" customHeight="1" x14ac:dyDescent="0.25">
      <c r="A4" s="13" t="s">
        <v>241</v>
      </c>
      <c r="B4" s="35" t="s">
        <v>6</v>
      </c>
      <c r="C4" s="14">
        <f>C5+C18+C24+C32+C37+C56+C64+C68+C86+C89+C139</f>
        <v>488166210</v>
      </c>
      <c r="D4" s="15">
        <f>D5+D18+D24+D32+D37+D56+D64+D68+D86+D89+D139</f>
        <v>499583689.43000001</v>
      </c>
      <c r="E4" s="15">
        <f>D4/C4*100</f>
        <v>102.33885082500898</v>
      </c>
    </row>
    <row r="5" spans="1:5" ht="26.25" customHeight="1" x14ac:dyDescent="0.25">
      <c r="A5" s="13" t="s">
        <v>242</v>
      </c>
      <c r="B5" s="35" t="s">
        <v>7</v>
      </c>
      <c r="C5" s="14">
        <f t="shared" ref="C5:D5" si="0">C6</f>
        <v>428633857.63999999</v>
      </c>
      <c r="D5" s="15">
        <f t="shared" si="0"/>
        <v>432721816.03000003</v>
      </c>
      <c r="E5" s="15">
        <f t="shared" ref="E5:E68" si="1">D5/C5*100</f>
        <v>100.95371803163376</v>
      </c>
    </row>
    <row r="6" spans="1:5" ht="26.25" customHeight="1" x14ac:dyDescent="0.25">
      <c r="A6" s="13" t="s">
        <v>243</v>
      </c>
      <c r="B6" s="9" t="s">
        <v>8</v>
      </c>
      <c r="C6" s="14">
        <f>C7+C8+C11+C12+C13+C14+C15+C9+C10+C16+C17</f>
        <v>428633857.63999999</v>
      </c>
      <c r="D6" s="14">
        <f>D7+D8+D11+D12+D13+D14+D15+D9+D10+D16+D17</f>
        <v>432721816.03000003</v>
      </c>
      <c r="E6" s="15">
        <f t="shared" si="1"/>
        <v>100.95371803163376</v>
      </c>
    </row>
    <row r="7" spans="1:5" ht="210.75" customHeight="1" x14ac:dyDescent="0.25">
      <c r="A7" s="13" t="s">
        <v>244</v>
      </c>
      <c r="B7" s="54" t="s">
        <v>472</v>
      </c>
      <c r="C7" s="14">
        <v>413531357.63999999</v>
      </c>
      <c r="D7" s="15">
        <v>415905237.81</v>
      </c>
      <c r="E7" s="15">
        <f t="shared" si="1"/>
        <v>100.57405082495983</v>
      </c>
    </row>
    <row r="8" spans="1:5" ht="162.75" customHeight="1" x14ac:dyDescent="0.25">
      <c r="A8" s="13" t="s">
        <v>245</v>
      </c>
      <c r="B8" s="53" t="s">
        <v>473</v>
      </c>
      <c r="C8" s="14">
        <v>1966200</v>
      </c>
      <c r="D8" s="15">
        <v>1986179.86</v>
      </c>
      <c r="E8" s="15">
        <f t="shared" si="1"/>
        <v>101.01616620893094</v>
      </c>
    </row>
    <row r="9" spans="1:5" ht="148.5" customHeight="1" x14ac:dyDescent="0.25">
      <c r="A9" s="13" t="s">
        <v>458</v>
      </c>
      <c r="B9" s="42" t="s">
        <v>474</v>
      </c>
      <c r="C9" s="14">
        <v>500000</v>
      </c>
      <c r="D9" s="15">
        <v>430315.54</v>
      </c>
      <c r="E9" s="15">
        <f t="shared" si="1"/>
        <v>86.063108</v>
      </c>
    </row>
    <row r="10" spans="1:5" ht="150" customHeight="1" x14ac:dyDescent="0.25">
      <c r="A10" s="13" t="s">
        <v>457</v>
      </c>
      <c r="B10" s="42" t="s">
        <v>475</v>
      </c>
      <c r="C10" s="14">
        <v>195000</v>
      </c>
      <c r="D10" s="15">
        <v>131166.97</v>
      </c>
      <c r="E10" s="15">
        <f t="shared" si="1"/>
        <v>67.265112820512812</v>
      </c>
    </row>
    <row r="11" spans="1:5" ht="132.75" customHeight="1" x14ac:dyDescent="0.25">
      <c r="A11" s="13" t="s">
        <v>246</v>
      </c>
      <c r="B11" s="54" t="s">
        <v>476</v>
      </c>
      <c r="C11" s="14">
        <v>4574000</v>
      </c>
      <c r="D11" s="15">
        <v>4520327.21</v>
      </c>
      <c r="E11" s="15">
        <f t="shared" si="1"/>
        <v>98.826567774376912</v>
      </c>
    </row>
    <row r="12" spans="1:5" ht="87.75" customHeight="1" x14ac:dyDescent="0.25">
      <c r="A12" s="13" t="s">
        <v>247</v>
      </c>
      <c r="B12" s="54" t="s">
        <v>477</v>
      </c>
      <c r="C12" s="14">
        <v>105000</v>
      </c>
      <c r="D12" s="15">
        <v>136282.79999999999</v>
      </c>
      <c r="E12" s="15">
        <f t="shared" si="1"/>
        <v>129.79314285714284</v>
      </c>
    </row>
    <row r="13" spans="1:5" ht="409.6" customHeight="1" x14ac:dyDescent="0.25">
      <c r="A13" s="13" t="s">
        <v>248</v>
      </c>
      <c r="B13" s="54" t="s">
        <v>478</v>
      </c>
      <c r="C13" s="14">
        <v>1771000</v>
      </c>
      <c r="D13" s="15">
        <v>2471258.35</v>
      </c>
      <c r="E13" s="15">
        <f t="shared" si="1"/>
        <v>139.54027950310558</v>
      </c>
    </row>
    <row r="14" spans="1:5" ht="101.25" customHeight="1" x14ac:dyDescent="0.25">
      <c r="A14" s="13" t="s">
        <v>249</v>
      </c>
      <c r="B14" s="42" t="s">
        <v>479</v>
      </c>
      <c r="C14" s="14">
        <v>1941100</v>
      </c>
      <c r="D14" s="15">
        <v>2211472.9500000002</v>
      </c>
      <c r="E14" s="15">
        <f t="shared" si="1"/>
        <v>113.92885219720779</v>
      </c>
    </row>
    <row r="15" spans="1:5" ht="102" customHeight="1" x14ac:dyDescent="0.25">
      <c r="A15" s="13" t="s">
        <v>250</v>
      </c>
      <c r="B15" s="42" t="s">
        <v>480</v>
      </c>
      <c r="C15" s="14">
        <v>3350200</v>
      </c>
      <c r="D15" s="15">
        <v>3902056.51</v>
      </c>
      <c r="E15" s="15">
        <f t="shared" si="1"/>
        <v>116.47234523312039</v>
      </c>
    </row>
    <row r="16" spans="1:5" ht="278.25" customHeight="1" x14ac:dyDescent="0.25">
      <c r="A16" s="13" t="s">
        <v>455</v>
      </c>
      <c r="B16" s="42" t="s">
        <v>454</v>
      </c>
      <c r="C16" s="14">
        <v>700000</v>
      </c>
      <c r="D16" s="15">
        <v>1023727.2</v>
      </c>
      <c r="E16" s="15">
        <f t="shared" si="1"/>
        <v>146.24674285714286</v>
      </c>
    </row>
    <row r="17" spans="1:5" ht="57" customHeight="1" x14ac:dyDescent="0.25">
      <c r="A17" s="13" t="s">
        <v>456</v>
      </c>
      <c r="B17" s="42" t="s">
        <v>481</v>
      </c>
      <c r="C17" s="14">
        <v>0</v>
      </c>
      <c r="D17" s="15">
        <v>3790.83</v>
      </c>
      <c r="E17" s="15"/>
    </row>
    <row r="18" spans="1:5" ht="38.25" customHeight="1" x14ac:dyDescent="0.25">
      <c r="A18" s="13" t="s">
        <v>251</v>
      </c>
      <c r="B18" s="35" t="s">
        <v>9</v>
      </c>
      <c r="C18" s="14">
        <f t="shared" ref="C18:D18" si="2">C19</f>
        <v>3879700</v>
      </c>
      <c r="D18" s="15">
        <f t="shared" si="2"/>
        <v>3830270.71</v>
      </c>
      <c r="E18" s="15">
        <f t="shared" si="1"/>
        <v>98.725950717839012</v>
      </c>
    </row>
    <row r="19" spans="1:5" ht="36" customHeight="1" x14ac:dyDescent="0.25">
      <c r="A19" s="13" t="s">
        <v>252</v>
      </c>
      <c r="B19" s="9" t="s">
        <v>10</v>
      </c>
      <c r="C19" s="14">
        <f t="shared" ref="C19:D19" si="3">C20+C21+C22+C23</f>
        <v>3879700</v>
      </c>
      <c r="D19" s="15">
        <f t="shared" si="3"/>
        <v>3830270.71</v>
      </c>
      <c r="E19" s="15">
        <f t="shared" si="1"/>
        <v>98.725950717839012</v>
      </c>
    </row>
    <row r="20" spans="1:5" ht="66.75" customHeight="1" x14ac:dyDescent="0.25">
      <c r="A20" s="13" t="s">
        <v>253</v>
      </c>
      <c r="B20" s="9" t="s">
        <v>11</v>
      </c>
      <c r="C20" s="14">
        <v>2029200</v>
      </c>
      <c r="D20" s="15">
        <v>1943013.39</v>
      </c>
      <c r="E20" s="15">
        <f t="shared" si="1"/>
        <v>95.752680366646942</v>
      </c>
    </row>
    <row r="21" spans="1:5" ht="80.25" customHeight="1" x14ac:dyDescent="0.25">
      <c r="A21" s="13" t="s">
        <v>254</v>
      </c>
      <c r="B21" s="9" t="s">
        <v>12</v>
      </c>
      <c r="C21" s="14">
        <v>9100</v>
      </c>
      <c r="D21" s="15">
        <v>11369.38</v>
      </c>
      <c r="E21" s="15">
        <f t="shared" si="1"/>
        <v>124.93824175824176</v>
      </c>
    </row>
    <row r="22" spans="1:5" ht="65.25" customHeight="1" x14ac:dyDescent="0.25">
      <c r="A22" s="13" t="s">
        <v>255</v>
      </c>
      <c r="B22" s="9" t="s">
        <v>13</v>
      </c>
      <c r="C22" s="14">
        <v>2049200</v>
      </c>
      <c r="D22" s="15">
        <v>2070163.18</v>
      </c>
      <c r="E22" s="15">
        <f t="shared" si="1"/>
        <v>101.02299336326371</v>
      </c>
    </row>
    <row r="23" spans="1:5" ht="64.5" customHeight="1" x14ac:dyDescent="0.25">
      <c r="A23" s="13" t="s">
        <v>256</v>
      </c>
      <c r="B23" s="9" t="s">
        <v>14</v>
      </c>
      <c r="C23" s="14">
        <v>-207800</v>
      </c>
      <c r="D23" s="15">
        <v>-194275.24</v>
      </c>
      <c r="E23" s="15">
        <f t="shared" si="1"/>
        <v>93.491453320500469</v>
      </c>
    </row>
    <row r="24" spans="1:5" ht="27" customHeight="1" x14ac:dyDescent="0.25">
      <c r="A24" s="13" t="s">
        <v>257</v>
      </c>
      <c r="B24" s="35" t="s">
        <v>15</v>
      </c>
      <c r="C24" s="14">
        <f t="shared" ref="C24:D24" si="4">C25+C28+C30</f>
        <v>9849180</v>
      </c>
      <c r="D24" s="15">
        <f t="shared" si="4"/>
        <v>15732777.050000001</v>
      </c>
      <c r="E24" s="15">
        <f t="shared" si="1"/>
        <v>159.73692276920517</v>
      </c>
    </row>
    <row r="25" spans="1:5" ht="24" customHeight="1" x14ac:dyDescent="0.25">
      <c r="A25" s="13" t="s">
        <v>258</v>
      </c>
      <c r="B25" s="9" t="s">
        <v>16</v>
      </c>
      <c r="C25" s="14">
        <f t="shared" ref="C25:D25" si="5">C26+C27</f>
        <v>580</v>
      </c>
      <c r="D25" s="15">
        <f t="shared" si="5"/>
        <v>1579.78</v>
      </c>
      <c r="E25" s="15" t="s">
        <v>463</v>
      </c>
    </row>
    <row r="26" spans="1:5" ht="24" customHeight="1" x14ac:dyDescent="0.25">
      <c r="A26" s="13" t="s">
        <v>259</v>
      </c>
      <c r="B26" s="9" t="s">
        <v>16</v>
      </c>
      <c r="C26" s="14">
        <v>580</v>
      </c>
      <c r="D26" s="15">
        <v>1579.78</v>
      </c>
      <c r="E26" s="15" t="s">
        <v>463</v>
      </c>
    </row>
    <row r="27" spans="1:5" ht="35.25" hidden="1" customHeight="1" x14ac:dyDescent="0.25">
      <c r="A27" s="13" t="s">
        <v>219</v>
      </c>
      <c r="B27" s="9" t="s">
        <v>155</v>
      </c>
      <c r="C27" s="14"/>
      <c r="D27" s="15"/>
      <c r="E27" s="15" t="e">
        <f t="shared" si="1"/>
        <v>#DIV/0!</v>
      </c>
    </row>
    <row r="28" spans="1:5" ht="23.25" customHeight="1" x14ac:dyDescent="0.25">
      <c r="A28" s="13" t="s">
        <v>260</v>
      </c>
      <c r="B28" s="9" t="s">
        <v>17</v>
      </c>
      <c r="C28" s="14">
        <f t="shared" ref="C28:D28" si="6">C29</f>
        <v>498600</v>
      </c>
      <c r="D28" s="15">
        <f t="shared" si="6"/>
        <v>498639.46</v>
      </c>
      <c r="E28" s="15">
        <f t="shared" si="1"/>
        <v>100.00791415964703</v>
      </c>
    </row>
    <row r="29" spans="1:5" ht="23.25" customHeight="1" x14ac:dyDescent="0.25">
      <c r="A29" s="13" t="s">
        <v>261</v>
      </c>
      <c r="B29" s="9" t="s">
        <v>17</v>
      </c>
      <c r="C29" s="14">
        <v>498600</v>
      </c>
      <c r="D29" s="15">
        <v>498639.46</v>
      </c>
      <c r="E29" s="15">
        <f t="shared" si="1"/>
        <v>100.00791415964703</v>
      </c>
    </row>
    <row r="30" spans="1:5" ht="31.5" customHeight="1" x14ac:dyDescent="0.25">
      <c r="A30" s="13" t="s">
        <v>262</v>
      </c>
      <c r="B30" s="9" t="s">
        <v>18</v>
      </c>
      <c r="C30" s="14">
        <f>C31</f>
        <v>9350000</v>
      </c>
      <c r="D30" s="14">
        <f>D31</f>
        <v>15232557.810000001</v>
      </c>
      <c r="E30" s="15">
        <f t="shared" si="1"/>
        <v>162.91505679144385</v>
      </c>
    </row>
    <row r="31" spans="1:5" ht="37.5" customHeight="1" x14ac:dyDescent="0.25">
      <c r="A31" s="13" t="s">
        <v>263</v>
      </c>
      <c r="B31" s="9" t="s">
        <v>467</v>
      </c>
      <c r="C31" s="14">
        <v>9350000</v>
      </c>
      <c r="D31" s="15">
        <v>15232557.810000001</v>
      </c>
      <c r="E31" s="15">
        <f t="shared" si="1"/>
        <v>162.91505679144385</v>
      </c>
    </row>
    <row r="32" spans="1:5" ht="21.75" customHeight="1" x14ac:dyDescent="0.25">
      <c r="A32" s="13" t="s">
        <v>264</v>
      </c>
      <c r="B32" s="35" t="s">
        <v>19</v>
      </c>
      <c r="C32" s="14">
        <f t="shared" ref="C32:D32" si="7">C33+C35</f>
        <v>26322000</v>
      </c>
      <c r="D32" s="15">
        <f t="shared" si="7"/>
        <v>26532342.949999999</v>
      </c>
      <c r="E32" s="15">
        <f t="shared" si="1"/>
        <v>100.79911461894993</v>
      </c>
    </row>
    <row r="33" spans="1:5" ht="34.5" customHeight="1" x14ac:dyDescent="0.25">
      <c r="A33" s="13" t="s">
        <v>265</v>
      </c>
      <c r="B33" s="9" t="s">
        <v>20</v>
      </c>
      <c r="C33" s="14">
        <f t="shared" ref="C33:D33" si="8">C34</f>
        <v>26272000</v>
      </c>
      <c r="D33" s="15">
        <f t="shared" si="8"/>
        <v>26487342.949999999</v>
      </c>
      <c r="E33" s="15">
        <f t="shared" si="1"/>
        <v>100.8196671361145</v>
      </c>
    </row>
    <row r="34" spans="1:5" ht="48.75" customHeight="1" x14ac:dyDescent="0.25">
      <c r="A34" s="13" t="s">
        <v>266</v>
      </c>
      <c r="B34" s="9" t="s">
        <v>21</v>
      </c>
      <c r="C34" s="14">
        <v>26272000</v>
      </c>
      <c r="D34" s="15">
        <v>26487342.949999999</v>
      </c>
      <c r="E34" s="15">
        <f t="shared" si="1"/>
        <v>100.8196671361145</v>
      </c>
    </row>
    <row r="35" spans="1:5" ht="36.75" customHeight="1" x14ac:dyDescent="0.25">
      <c r="A35" s="13" t="s">
        <v>267</v>
      </c>
      <c r="B35" s="9" t="s">
        <v>22</v>
      </c>
      <c r="C35" s="14">
        <f t="shared" ref="C35:D35" si="9">C36</f>
        <v>50000</v>
      </c>
      <c r="D35" s="15">
        <f t="shared" si="9"/>
        <v>45000</v>
      </c>
      <c r="E35" s="15">
        <f t="shared" si="1"/>
        <v>90</v>
      </c>
    </row>
    <row r="36" spans="1:5" ht="37.5" customHeight="1" x14ac:dyDescent="0.25">
      <c r="A36" s="13" t="s">
        <v>268</v>
      </c>
      <c r="B36" s="9" t="s">
        <v>23</v>
      </c>
      <c r="C36" s="14">
        <v>50000</v>
      </c>
      <c r="D36" s="15">
        <v>45000</v>
      </c>
      <c r="E36" s="15">
        <f t="shared" si="1"/>
        <v>90</v>
      </c>
    </row>
    <row r="37" spans="1:5" ht="51" customHeight="1" x14ac:dyDescent="0.25">
      <c r="A37" s="13" t="s">
        <v>269</v>
      </c>
      <c r="B37" s="35" t="s">
        <v>24</v>
      </c>
      <c r="C37" s="15">
        <f>C38+C51+C47+C54</f>
        <v>9733310</v>
      </c>
      <c r="D37" s="15">
        <f t="shared" ref="D37" si="10">D38+D51+D47+D54</f>
        <v>9455675.6499999985</v>
      </c>
      <c r="E37" s="15">
        <f t="shared" si="1"/>
        <v>97.147585456540469</v>
      </c>
    </row>
    <row r="38" spans="1:5" ht="84.75" customHeight="1" x14ac:dyDescent="0.25">
      <c r="A38" s="13" t="s">
        <v>270</v>
      </c>
      <c r="B38" s="9" t="s">
        <v>25</v>
      </c>
      <c r="C38" s="14">
        <f t="shared" ref="C38:D38" si="11">C39+C43+C45</f>
        <v>9068810</v>
      </c>
      <c r="D38" s="15">
        <f t="shared" si="11"/>
        <v>8773003.9699999988</v>
      </c>
      <c r="E38" s="15">
        <f t="shared" si="1"/>
        <v>96.73820457149283</v>
      </c>
    </row>
    <row r="39" spans="1:5" ht="63" customHeight="1" x14ac:dyDescent="0.25">
      <c r="A39" s="13" t="s">
        <v>271</v>
      </c>
      <c r="B39" s="9" t="s">
        <v>26</v>
      </c>
      <c r="C39" s="14">
        <f t="shared" ref="C39:D39" si="12">C40+C42</f>
        <v>8645110</v>
      </c>
      <c r="D39" s="15">
        <f t="shared" si="12"/>
        <v>8349233.4499999993</v>
      </c>
      <c r="E39" s="15">
        <f t="shared" si="1"/>
        <v>96.577527064432942</v>
      </c>
    </row>
    <row r="40" spans="1:5" ht="84.75" customHeight="1" x14ac:dyDescent="0.25">
      <c r="A40" s="13" t="s">
        <v>272</v>
      </c>
      <c r="B40" s="9" t="s">
        <v>27</v>
      </c>
      <c r="C40" s="14">
        <v>4203610</v>
      </c>
      <c r="D40" s="15">
        <v>4183022.55</v>
      </c>
      <c r="E40" s="15">
        <f t="shared" si="1"/>
        <v>99.510243576354611</v>
      </c>
    </row>
    <row r="41" spans="1:5" ht="60" hidden="1" customHeight="1" x14ac:dyDescent="0.25">
      <c r="A41" s="13" t="s">
        <v>407</v>
      </c>
      <c r="B41" s="9" t="s">
        <v>28</v>
      </c>
      <c r="C41" s="14"/>
      <c r="D41" s="15"/>
      <c r="E41" s="15" t="e">
        <f t="shared" si="1"/>
        <v>#DIV/0!</v>
      </c>
    </row>
    <row r="42" spans="1:5" ht="87" customHeight="1" x14ac:dyDescent="0.25">
      <c r="A42" s="13" t="s">
        <v>273</v>
      </c>
      <c r="B42" s="9" t="s">
        <v>29</v>
      </c>
      <c r="C42" s="14">
        <v>4441500</v>
      </c>
      <c r="D42" s="15">
        <v>4166210.9</v>
      </c>
      <c r="E42" s="15">
        <f t="shared" si="1"/>
        <v>93.801889001463465</v>
      </c>
    </row>
    <row r="43" spans="1:5" ht="82.5" customHeight="1" x14ac:dyDescent="0.25">
      <c r="A43" s="13" t="s">
        <v>274</v>
      </c>
      <c r="B43" s="9" t="s">
        <v>30</v>
      </c>
      <c r="C43" s="14">
        <f t="shared" ref="C43:D43" si="13">C44</f>
        <v>189700</v>
      </c>
      <c r="D43" s="15">
        <f t="shared" si="13"/>
        <v>189770.52</v>
      </c>
      <c r="E43" s="15">
        <f t="shared" si="1"/>
        <v>100.03717448603058</v>
      </c>
    </row>
    <row r="44" spans="1:5" ht="69" customHeight="1" x14ac:dyDescent="0.25">
      <c r="A44" s="13" t="s">
        <v>275</v>
      </c>
      <c r="B44" s="9" t="s">
        <v>31</v>
      </c>
      <c r="C44" s="14">
        <v>189700</v>
      </c>
      <c r="D44" s="15">
        <v>189770.52</v>
      </c>
      <c r="E44" s="15">
        <f t="shared" si="1"/>
        <v>100.03717448603058</v>
      </c>
    </row>
    <row r="45" spans="1:5" ht="36" customHeight="1" x14ac:dyDescent="0.25">
      <c r="A45" s="13" t="s">
        <v>276</v>
      </c>
      <c r="B45" s="9" t="s">
        <v>32</v>
      </c>
      <c r="C45" s="14">
        <f t="shared" ref="C45:D45" si="14">C46</f>
        <v>234000</v>
      </c>
      <c r="D45" s="15">
        <f t="shared" si="14"/>
        <v>234000</v>
      </c>
      <c r="E45" s="15">
        <f t="shared" si="1"/>
        <v>100</v>
      </c>
    </row>
    <row r="46" spans="1:5" ht="37.5" customHeight="1" x14ac:dyDescent="0.25">
      <c r="A46" s="13" t="s">
        <v>277</v>
      </c>
      <c r="B46" s="9" t="s">
        <v>33</v>
      </c>
      <c r="C46" s="14">
        <v>234000</v>
      </c>
      <c r="D46" s="15">
        <v>234000</v>
      </c>
      <c r="E46" s="15">
        <f t="shared" si="1"/>
        <v>100</v>
      </c>
    </row>
    <row r="47" spans="1:5" ht="53.25" customHeight="1" x14ac:dyDescent="0.25">
      <c r="A47" s="13" t="s">
        <v>391</v>
      </c>
      <c r="B47" s="9" t="s">
        <v>34</v>
      </c>
      <c r="C47" s="14">
        <f t="shared" ref="C47:D47" si="15">C48</f>
        <v>0</v>
      </c>
      <c r="D47" s="15">
        <f t="shared" si="15"/>
        <v>0.01</v>
      </c>
      <c r="E47" s="15"/>
    </row>
    <row r="48" spans="1:5" ht="54" customHeight="1" x14ac:dyDescent="0.25">
      <c r="A48" s="13" t="s">
        <v>392</v>
      </c>
      <c r="B48" s="9" t="s">
        <v>35</v>
      </c>
      <c r="C48" s="15">
        <f t="shared" ref="C48:D48" si="16">C50+C49</f>
        <v>0</v>
      </c>
      <c r="D48" s="15">
        <f t="shared" si="16"/>
        <v>0.01</v>
      </c>
      <c r="E48" s="15"/>
    </row>
    <row r="49" spans="1:5" ht="127.5" hidden="1" customHeight="1" x14ac:dyDescent="0.25">
      <c r="A49" s="13" t="s">
        <v>393</v>
      </c>
      <c r="B49" s="9" t="s">
        <v>167</v>
      </c>
      <c r="C49" s="14"/>
      <c r="D49" s="15"/>
      <c r="E49" s="15"/>
    </row>
    <row r="50" spans="1:5" ht="96.75" customHeight="1" x14ac:dyDescent="0.25">
      <c r="A50" s="13" t="s">
        <v>394</v>
      </c>
      <c r="B50" s="9" t="s">
        <v>36</v>
      </c>
      <c r="C50" s="14">
        <v>0</v>
      </c>
      <c r="D50" s="15">
        <v>0.01</v>
      </c>
      <c r="E50" s="15"/>
    </row>
    <row r="51" spans="1:5" ht="80.25" customHeight="1" x14ac:dyDescent="0.25">
      <c r="A51" s="13" t="s">
        <v>278</v>
      </c>
      <c r="B51" s="9" t="s">
        <v>37</v>
      </c>
      <c r="C51" s="14">
        <f t="shared" ref="C51:D51" si="17">C52</f>
        <v>276700</v>
      </c>
      <c r="D51" s="15">
        <f t="shared" si="17"/>
        <v>306879.42</v>
      </c>
      <c r="E51" s="15">
        <f t="shared" si="1"/>
        <v>110.90691001084205</v>
      </c>
    </row>
    <row r="52" spans="1:5" ht="85.5" customHeight="1" x14ac:dyDescent="0.25">
      <c r="A52" s="13" t="s">
        <v>279</v>
      </c>
      <c r="B52" s="9" t="s">
        <v>38</v>
      </c>
      <c r="C52" s="14">
        <f t="shared" ref="C52:D52" si="18">C53</f>
        <v>276700</v>
      </c>
      <c r="D52" s="15">
        <f t="shared" si="18"/>
        <v>306879.42</v>
      </c>
      <c r="E52" s="15">
        <f t="shared" si="1"/>
        <v>110.90691001084205</v>
      </c>
    </row>
    <row r="53" spans="1:5" ht="83.25" customHeight="1" x14ac:dyDescent="0.25">
      <c r="A53" s="13" t="s">
        <v>280</v>
      </c>
      <c r="B53" s="9" t="s">
        <v>39</v>
      </c>
      <c r="C53" s="14">
        <v>276700</v>
      </c>
      <c r="D53" s="15">
        <v>306879.42</v>
      </c>
      <c r="E53" s="15">
        <f t="shared" si="1"/>
        <v>110.90691001084205</v>
      </c>
    </row>
    <row r="54" spans="1:5" ht="99.75" customHeight="1" x14ac:dyDescent="0.25">
      <c r="A54" s="13" t="s">
        <v>281</v>
      </c>
      <c r="B54" s="31" t="s">
        <v>196</v>
      </c>
      <c r="C54" s="15">
        <f t="shared" ref="C54:D54" si="19">C55</f>
        <v>387800</v>
      </c>
      <c r="D54" s="15">
        <f t="shared" si="19"/>
        <v>375792.25</v>
      </c>
      <c r="E54" s="15">
        <f t="shared" si="1"/>
        <v>96.903623001547189</v>
      </c>
    </row>
    <row r="55" spans="1:5" ht="110.25" customHeight="1" x14ac:dyDescent="0.25">
      <c r="A55" s="13" t="s">
        <v>282</v>
      </c>
      <c r="B55" s="31" t="s">
        <v>195</v>
      </c>
      <c r="C55" s="14">
        <v>387800</v>
      </c>
      <c r="D55" s="15">
        <v>375792.25</v>
      </c>
      <c r="E55" s="15">
        <f t="shared" si="1"/>
        <v>96.903623001547189</v>
      </c>
    </row>
    <row r="56" spans="1:5" ht="33" customHeight="1" x14ac:dyDescent="0.25">
      <c r="A56" s="48" t="s">
        <v>283</v>
      </c>
      <c r="B56" s="35" t="s">
        <v>40</v>
      </c>
      <c r="C56" s="14">
        <f t="shared" ref="C56:D56" si="20">C57</f>
        <v>4855000</v>
      </c>
      <c r="D56" s="15">
        <f t="shared" si="20"/>
        <v>4855174.37</v>
      </c>
      <c r="E56" s="15">
        <f t="shared" si="1"/>
        <v>100.00359155509784</v>
      </c>
    </row>
    <row r="57" spans="1:5" ht="29.25" customHeight="1" x14ac:dyDescent="0.25">
      <c r="A57" s="13" t="s">
        <v>284</v>
      </c>
      <c r="B57" s="9" t="s">
        <v>41</v>
      </c>
      <c r="C57" s="14">
        <f t="shared" ref="C57:D57" si="21">C58+C60+C61</f>
        <v>4855000</v>
      </c>
      <c r="D57" s="15">
        <f t="shared" si="21"/>
        <v>4855174.37</v>
      </c>
      <c r="E57" s="15">
        <f t="shared" si="1"/>
        <v>100.00359155509784</v>
      </c>
    </row>
    <row r="58" spans="1:5" ht="35.25" customHeight="1" x14ac:dyDescent="0.25">
      <c r="A58" s="13" t="s">
        <v>285</v>
      </c>
      <c r="B58" s="9" t="s">
        <v>156</v>
      </c>
      <c r="C58" s="14">
        <v>393450</v>
      </c>
      <c r="D58" s="15">
        <v>393493.22</v>
      </c>
      <c r="E58" s="15">
        <f t="shared" si="1"/>
        <v>100.01098487736688</v>
      </c>
    </row>
    <row r="59" spans="1:5" ht="60" hidden="1" customHeight="1" x14ac:dyDescent="0.25">
      <c r="A59" s="13" t="s">
        <v>408</v>
      </c>
      <c r="B59" s="9" t="s">
        <v>42</v>
      </c>
      <c r="C59" s="14"/>
      <c r="D59" s="15"/>
      <c r="E59" s="15" t="e">
        <f t="shared" si="1"/>
        <v>#DIV/0!</v>
      </c>
    </row>
    <row r="60" spans="1:5" ht="30.75" customHeight="1" x14ac:dyDescent="0.25">
      <c r="A60" s="13" t="s">
        <v>286</v>
      </c>
      <c r="B60" s="9" t="s">
        <v>43</v>
      </c>
      <c r="C60" s="14">
        <v>77850</v>
      </c>
      <c r="D60" s="15">
        <v>77851.679999999993</v>
      </c>
      <c r="E60" s="15">
        <f t="shared" si="1"/>
        <v>100.00215799614642</v>
      </c>
    </row>
    <row r="61" spans="1:5" ht="30" customHeight="1" x14ac:dyDescent="0.25">
      <c r="A61" s="13" t="s">
        <v>287</v>
      </c>
      <c r="B61" s="9" t="s">
        <v>44</v>
      </c>
      <c r="C61" s="14">
        <f t="shared" ref="C61:D61" si="22">C62+C63</f>
        <v>4383700</v>
      </c>
      <c r="D61" s="15">
        <f t="shared" si="22"/>
        <v>4383829.47</v>
      </c>
      <c r="E61" s="15">
        <f t="shared" si="1"/>
        <v>100.00295344115702</v>
      </c>
    </row>
    <row r="62" spans="1:5" ht="27.75" customHeight="1" x14ac:dyDescent="0.25">
      <c r="A62" s="13" t="s">
        <v>288</v>
      </c>
      <c r="B62" s="9" t="s">
        <v>45</v>
      </c>
      <c r="C62" s="14">
        <v>3499050</v>
      </c>
      <c r="D62" s="15">
        <v>3499137.64</v>
      </c>
      <c r="E62" s="15">
        <f t="shared" si="1"/>
        <v>100.00250467984169</v>
      </c>
    </row>
    <row r="63" spans="1:5" ht="30" customHeight="1" x14ac:dyDescent="0.25">
      <c r="A63" s="13" t="s">
        <v>289</v>
      </c>
      <c r="B63" s="9" t="s">
        <v>115</v>
      </c>
      <c r="C63" s="14">
        <v>884650</v>
      </c>
      <c r="D63" s="15">
        <v>884691.83</v>
      </c>
      <c r="E63" s="15">
        <f t="shared" si="1"/>
        <v>100.00472842367036</v>
      </c>
    </row>
    <row r="64" spans="1:5" ht="36.75" customHeight="1" x14ac:dyDescent="0.25">
      <c r="A64" s="13" t="s">
        <v>290</v>
      </c>
      <c r="B64" s="35" t="s">
        <v>46</v>
      </c>
      <c r="C64" s="14">
        <f t="shared" ref="C64:D64" si="23">C65</f>
        <v>36702.36</v>
      </c>
      <c r="D64" s="15">
        <f t="shared" si="23"/>
        <v>36702.36</v>
      </c>
      <c r="E64" s="15">
        <f t="shared" si="1"/>
        <v>100</v>
      </c>
    </row>
    <row r="65" spans="1:5" ht="27" customHeight="1" x14ac:dyDescent="0.25">
      <c r="A65" s="13" t="s">
        <v>291</v>
      </c>
      <c r="B65" s="9" t="s">
        <v>47</v>
      </c>
      <c r="C65" s="14">
        <f t="shared" ref="C65:D65" si="24">C66</f>
        <v>36702.36</v>
      </c>
      <c r="D65" s="15">
        <f t="shared" si="24"/>
        <v>36702.36</v>
      </c>
      <c r="E65" s="15">
        <f t="shared" si="1"/>
        <v>100</v>
      </c>
    </row>
    <row r="66" spans="1:5" ht="27" customHeight="1" x14ac:dyDescent="0.25">
      <c r="A66" s="13" t="s">
        <v>292</v>
      </c>
      <c r="B66" s="9" t="s">
        <v>48</v>
      </c>
      <c r="C66" s="14">
        <f t="shared" ref="C66:D66" si="25">C67</f>
        <v>36702.36</v>
      </c>
      <c r="D66" s="15">
        <f t="shared" si="25"/>
        <v>36702.36</v>
      </c>
      <c r="E66" s="15">
        <f t="shared" si="1"/>
        <v>100</v>
      </c>
    </row>
    <row r="67" spans="1:5" ht="39" customHeight="1" x14ac:dyDescent="0.25">
      <c r="A67" s="13" t="s">
        <v>395</v>
      </c>
      <c r="B67" s="9" t="s">
        <v>49</v>
      </c>
      <c r="C67" s="14">
        <v>36702.36</v>
      </c>
      <c r="D67" s="15">
        <v>36702.36</v>
      </c>
      <c r="E67" s="15">
        <f t="shared" si="1"/>
        <v>100</v>
      </c>
    </row>
    <row r="68" spans="1:5" ht="36" customHeight="1" x14ac:dyDescent="0.25">
      <c r="A68" s="13" t="s">
        <v>293</v>
      </c>
      <c r="B68" s="35" t="s">
        <v>50</v>
      </c>
      <c r="C68" s="14">
        <f>C69+C75+C82</f>
        <v>3085700</v>
      </c>
      <c r="D68" s="15">
        <f>D69+D75+D82</f>
        <v>4571433.7999999989</v>
      </c>
      <c r="E68" s="15">
        <f t="shared" si="1"/>
        <v>148.14900346760862</v>
      </c>
    </row>
    <row r="69" spans="1:5" ht="87" customHeight="1" x14ac:dyDescent="0.25">
      <c r="A69" s="13" t="s">
        <v>294</v>
      </c>
      <c r="B69" s="9" t="s">
        <v>51</v>
      </c>
      <c r="C69" s="14">
        <f>C70+C71</f>
        <v>1349200</v>
      </c>
      <c r="D69" s="14">
        <f>D70+D71</f>
        <v>1090792.5</v>
      </c>
      <c r="E69" s="15">
        <f t="shared" ref="E69:E132" si="26">D69/C69*100</f>
        <v>80.847353987548175</v>
      </c>
    </row>
    <row r="70" spans="1:5" ht="108" customHeight="1" x14ac:dyDescent="0.25">
      <c r="A70" s="13" t="s">
        <v>295</v>
      </c>
      <c r="B70" s="31" t="s">
        <v>216</v>
      </c>
      <c r="C70" s="14">
        <f>C72+C73</f>
        <v>1349200</v>
      </c>
      <c r="D70" s="14">
        <f>D72+D73</f>
        <v>1090792.5</v>
      </c>
      <c r="E70" s="15">
        <f t="shared" si="26"/>
        <v>80.847353987548175</v>
      </c>
    </row>
    <row r="71" spans="1:5" ht="84.75" hidden="1" customHeight="1" x14ac:dyDescent="0.25">
      <c r="A71" s="13" t="s">
        <v>296</v>
      </c>
      <c r="B71" s="9" t="s">
        <v>52</v>
      </c>
      <c r="C71" s="14">
        <v>0</v>
      </c>
      <c r="D71" s="15">
        <f t="shared" ref="D71" si="27">D74</f>
        <v>0</v>
      </c>
      <c r="E71" s="15" t="e">
        <f t="shared" si="26"/>
        <v>#DIV/0!</v>
      </c>
    </row>
    <row r="72" spans="1:5" ht="84.75" hidden="1" customHeight="1" x14ac:dyDescent="0.25">
      <c r="A72" s="13" t="s">
        <v>297</v>
      </c>
      <c r="B72" s="31" t="s">
        <v>217</v>
      </c>
      <c r="C72" s="14"/>
      <c r="D72" s="15"/>
      <c r="E72" s="15" t="e">
        <f t="shared" si="26"/>
        <v>#DIV/0!</v>
      </c>
    </row>
    <row r="73" spans="1:5" ht="84.75" customHeight="1" x14ac:dyDescent="0.25">
      <c r="A73" s="13" t="s">
        <v>298</v>
      </c>
      <c r="B73" s="31" t="s">
        <v>215</v>
      </c>
      <c r="C73" s="14">
        <v>1349200</v>
      </c>
      <c r="D73" s="15">
        <v>1090792.5</v>
      </c>
      <c r="E73" s="15">
        <f t="shared" si="26"/>
        <v>80.847353987548175</v>
      </c>
    </row>
    <row r="74" spans="1:5" ht="82.5" hidden="1" customHeight="1" x14ac:dyDescent="0.25">
      <c r="A74" s="13" t="s">
        <v>299</v>
      </c>
      <c r="B74" s="9" t="s">
        <v>53</v>
      </c>
      <c r="C74" s="14"/>
      <c r="D74" s="15"/>
      <c r="E74" s="15"/>
    </row>
    <row r="75" spans="1:5" ht="34.5" customHeight="1" x14ac:dyDescent="0.25">
      <c r="A75" s="13" t="s">
        <v>300</v>
      </c>
      <c r="B75" s="9" t="s">
        <v>54</v>
      </c>
      <c r="C75" s="14">
        <f>C76+C80</f>
        <v>1425900</v>
      </c>
      <c r="D75" s="14">
        <f>D76+D80</f>
        <v>3168612.6999999997</v>
      </c>
      <c r="E75" s="15" t="s">
        <v>464</v>
      </c>
    </row>
    <row r="76" spans="1:5" ht="31.5" customHeight="1" x14ac:dyDescent="0.25">
      <c r="A76" s="13" t="s">
        <v>301</v>
      </c>
      <c r="B76" s="9" t="s">
        <v>55</v>
      </c>
      <c r="C76" s="14">
        <f t="shared" ref="C76:D76" si="28">C77+C79</f>
        <v>741100</v>
      </c>
      <c r="D76" s="15">
        <f t="shared" si="28"/>
        <v>2778402.6999999997</v>
      </c>
      <c r="E76" s="15" t="s">
        <v>465</v>
      </c>
    </row>
    <row r="77" spans="1:5" ht="50.25" customHeight="1" x14ac:dyDescent="0.25">
      <c r="A77" s="13" t="s">
        <v>302</v>
      </c>
      <c r="B77" s="9" t="s">
        <v>56</v>
      </c>
      <c r="C77" s="14">
        <v>10000</v>
      </c>
      <c r="D77" s="15">
        <v>1903391.38</v>
      </c>
      <c r="E77" s="15" t="s">
        <v>466</v>
      </c>
    </row>
    <row r="78" spans="1:5" ht="60" hidden="1" customHeight="1" x14ac:dyDescent="0.25">
      <c r="A78" s="13" t="s">
        <v>409</v>
      </c>
      <c r="B78" s="9" t="s">
        <v>57</v>
      </c>
      <c r="C78" s="14">
        <v>0</v>
      </c>
      <c r="D78" s="15"/>
      <c r="E78" s="15" t="e">
        <f t="shared" si="26"/>
        <v>#DIV/0!</v>
      </c>
    </row>
    <row r="79" spans="1:5" ht="48" customHeight="1" x14ac:dyDescent="0.25">
      <c r="A79" s="13" t="s">
        <v>303</v>
      </c>
      <c r="B79" s="9" t="s">
        <v>58</v>
      </c>
      <c r="C79" s="14">
        <v>731100</v>
      </c>
      <c r="D79" s="15">
        <v>875011.32</v>
      </c>
      <c r="E79" s="15">
        <f t="shared" si="26"/>
        <v>119.68421830118999</v>
      </c>
    </row>
    <row r="80" spans="1:5" ht="60" customHeight="1" x14ac:dyDescent="0.25">
      <c r="A80" s="13" t="s">
        <v>304</v>
      </c>
      <c r="B80" s="9" t="s">
        <v>121</v>
      </c>
      <c r="C80" s="14">
        <f t="shared" ref="C80:D80" si="29">C81</f>
        <v>684800</v>
      </c>
      <c r="D80" s="15">
        <f t="shared" si="29"/>
        <v>390210</v>
      </c>
      <c r="E80" s="15">
        <f t="shared" si="26"/>
        <v>56.981600467289717</v>
      </c>
    </row>
    <row r="81" spans="1:5" ht="60" customHeight="1" x14ac:dyDescent="0.25">
      <c r="A81" s="13" t="s">
        <v>305</v>
      </c>
      <c r="B81" s="9" t="s">
        <v>120</v>
      </c>
      <c r="C81" s="14">
        <v>684800</v>
      </c>
      <c r="D81" s="15">
        <v>390210</v>
      </c>
      <c r="E81" s="15">
        <f t="shared" si="26"/>
        <v>56.981600467289717</v>
      </c>
    </row>
    <row r="82" spans="1:5" ht="65.25" customHeight="1" x14ac:dyDescent="0.25">
      <c r="A82" s="13" t="s">
        <v>306</v>
      </c>
      <c r="B82" s="9" t="s">
        <v>59</v>
      </c>
      <c r="C82" s="14">
        <f t="shared" ref="C82:D82" si="30">C83</f>
        <v>310600</v>
      </c>
      <c r="D82" s="15">
        <f t="shared" si="30"/>
        <v>312028.59999999998</v>
      </c>
      <c r="E82" s="15">
        <f t="shared" si="26"/>
        <v>100.45994848679973</v>
      </c>
    </row>
    <row r="83" spans="1:5" ht="63" customHeight="1" x14ac:dyDescent="0.25">
      <c r="A83" s="13" t="s">
        <v>307</v>
      </c>
      <c r="B83" s="9" t="s">
        <v>60</v>
      </c>
      <c r="C83" s="14">
        <f t="shared" ref="C83:D83" si="31">C84+C85</f>
        <v>310600</v>
      </c>
      <c r="D83" s="15">
        <f t="shared" si="31"/>
        <v>312028.59999999998</v>
      </c>
      <c r="E83" s="15">
        <f t="shared" si="26"/>
        <v>100.45994848679973</v>
      </c>
    </row>
    <row r="84" spans="1:5" ht="99.75" customHeight="1" x14ac:dyDescent="0.25">
      <c r="A84" s="13" t="s">
        <v>308</v>
      </c>
      <c r="B84" s="9" t="s">
        <v>61</v>
      </c>
      <c r="C84" s="14">
        <v>35000</v>
      </c>
      <c r="D84" s="15">
        <v>43644.09</v>
      </c>
      <c r="E84" s="15">
        <f t="shared" si="26"/>
        <v>124.69739999999999</v>
      </c>
    </row>
    <row r="85" spans="1:5" ht="85.5" customHeight="1" x14ac:dyDescent="0.25">
      <c r="A85" s="13" t="s">
        <v>309</v>
      </c>
      <c r="B85" s="9" t="s">
        <v>62</v>
      </c>
      <c r="C85" s="14">
        <v>275600</v>
      </c>
      <c r="D85" s="15">
        <v>268384.51</v>
      </c>
      <c r="E85" s="15">
        <f t="shared" si="26"/>
        <v>97.381897677793901</v>
      </c>
    </row>
    <row r="86" spans="1:5" ht="33.75" hidden="1" customHeight="1" x14ac:dyDescent="0.25">
      <c r="A86" s="48" t="s">
        <v>3</v>
      </c>
      <c r="B86" s="35" t="s">
        <v>63</v>
      </c>
      <c r="C86" s="14">
        <f t="shared" ref="C86:D86" si="32">C87</f>
        <v>0</v>
      </c>
      <c r="D86" s="15">
        <f t="shared" si="32"/>
        <v>0</v>
      </c>
      <c r="E86" s="15" t="e">
        <f t="shared" si="26"/>
        <v>#DIV/0!</v>
      </c>
    </row>
    <row r="87" spans="1:5" ht="36.75" hidden="1" customHeight="1" x14ac:dyDescent="0.25">
      <c r="A87" s="13" t="s">
        <v>4</v>
      </c>
      <c r="B87" s="9" t="s">
        <v>64</v>
      </c>
      <c r="C87" s="14">
        <f t="shared" ref="C87:D87" si="33">C88</f>
        <v>0</v>
      </c>
      <c r="D87" s="15">
        <f t="shared" si="33"/>
        <v>0</v>
      </c>
      <c r="E87" s="15" t="e">
        <f t="shared" si="26"/>
        <v>#DIV/0!</v>
      </c>
    </row>
    <row r="88" spans="1:5" ht="51" hidden="1" customHeight="1" x14ac:dyDescent="0.25">
      <c r="A88" s="13" t="s">
        <v>5</v>
      </c>
      <c r="B88" s="9" t="s">
        <v>65</v>
      </c>
      <c r="C88" s="14">
        <v>0</v>
      </c>
      <c r="D88" s="15">
        <v>0</v>
      </c>
      <c r="E88" s="15" t="e">
        <f t="shared" si="26"/>
        <v>#DIV/0!</v>
      </c>
    </row>
    <row r="89" spans="1:5" ht="31.5" customHeight="1" x14ac:dyDescent="0.25">
      <c r="A89" s="43" t="s">
        <v>310</v>
      </c>
      <c r="B89" s="35" t="s">
        <v>66</v>
      </c>
      <c r="C89" s="15">
        <f>C92+C133+C123+C128+C137+C125</f>
        <v>1758560</v>
      </c>
      <c r="D89" s="15">
        <f>D92+D133+D123+D128+D137+D125</f>
        <v>1841933.4999999998</v>
      </c>
      <c r="E89" s="15">
        <f t="shared" si="26"/>
        <v>104.74100968974614</v>
      </c>
    </row>
    <row r="90" spans="1:5" ht="60" hidden="1" customHeight="1" x14ac:dyDescent="0.25">
      <c r="A90" s="43" t="s">
        <v>396</v>
      </c>
      <c r="B90" s="9" t="s">
        <v>147</v>
      </c>
      <c r="C90" s="14"/>
      <c r="D90" s="15"/>
      <c r="E90" s="15" t="e">
        <f t="shared" si="26"/>
        <v>#DIV/0!</v>
      </c>
    </row>
    <row r="91" spans="1:5" ht="60" hidden="1" customHeight="1" x14ac:dyDescent="0.25">
      <c r="A91" s="43" t="s">
        <v>410</v>
      </c>
      <c r="B91" s="9" t="s">
        <v>148</v>
      </c>
      <c r="C91" s="14"/>
      <c r="D91" s="15"/>
      <c r="E91" s="15" t="e">
        <f t="shared" si="26"/>
        <v>#DIV/0!</v>
      </c>
    </row>
    <row r="92" spans="1:5" ht="45.75" customHeight="1" x14ac:dyDescent="0.25">
      <c r="A92" s="49" t="s">
        <v>311</v>
      </c>
      <c r="B92" s="44" t="s">
        <v>122</v>
      </c>
      <c r="C92" s="26">
        <f t="shared" ref="C92:D92" si="34">C93+C95+C97+C100+C108+C110+C115+C117+C119+C113+C104+C102+C106+C121</f>
        <v>1725600</v>
      </c>
      <c r="D92" s="26">
        <f t="shared" si="34"/>
        <v>1802247.22</v>
      </c>
      <c r="E92" s="15">
        <f t="shared" si="26"/>
        <v>104.44177213722763</v>
      </c>
    </row>
    <row r="93" spans="1:5" ht="53.25" customHeight="1" x14ac:dyDescent="0.25">
      <c r="A93" s="49" t="s">
        <v>312</v>
      </c>
      <c r="B93" s="17" t="s">
        <v>123</v>
      </c>
      <c r="C93" s="14">
        <f>C94</f>
        <v>93300</v>
      </c>
      <c r="D93" s="15">
        <f>D94</f>
        <v>99172.11</v>
      </c>
      <c r="E93" s="15">
        <f t="shared" si="26"/>
        <v>106.29379421221866</v>
      </c>
    </row>
    <row r="94" spans="1:5" ht="84" customHeight="1" x14ac:dyDescent="0.25">
      <c r="A94" s="49" t="s">
        <v>313</v>
      </c>
      <c r="B94" s="17" t="s">
        <v>124</v>
      </c>
      <c r="C94" s="14">
        <v>93300</v>
      </c>
      <c r="D94" s="15">
        <v>99172.11</v>
      </c>
      <c r="E94" s="15">
        <f t="shared" si="26"/>
        <v>106.29379421221866</v>
      </c>
    </row>
    <row r="95" spans="1:5" ht="79.5" customHeight="1" x14ac:dyDescent="0.25">
      <c r="A95" s="49" t="s">
        <v>314</v>
      </c>
      <c r="B95" s="17" t="s">
        <v>125</v>
      </c>
      <c r="C95" s="14">
        <f>C96</f>
        <v>102900</v>
      </c>
      <c r="D95" s="15">
        <f t="shared" ref="D95" si="35">D96</f>
        <v>96779.75</v>
      </c>
      <c r="E95" s="15">
        <f t="shared" si="26"/>
        <v>94.052235179786209</v>
      </c>
    </row>
    <row r="96" spans="1:5" ht="99" customHeight="1" x14ac:dyDescent="0.25">
      <c r="A96" s="49" t="s">
        <v>315</v>
      </c>
      <c r="B96" s="17" t="s">
        <v>126</v>
      </c>
      <c r="C96" s="14">
        <v>102900</v>
      </c>
      <c r="D96" s="15">
        <v>96779.75</v>
      </c>
      <c r="E96" s="15">
        <f t="shared" si="26"/>
        <v>94.052235179786209</v>
      </c>
    </row>
    <row r="97" spans="1:5" ht="52.5" customHeight="1" x14ac:dyDescent="0.25">
      <c r="A97" s="49" t="s">
        <v>316</v>
      </c>
      <c r="B97" s="17" t="s">
        <v>127</v>
      </c>
      <c r="C97" s="14">
        <f>C98+C99</f>
        <v>64900</v>
      </c>
      <c r="D97" s="14">
        <f>D98+D99</f>
        <v>75415.86</v>
      </c>
      <c r="E97" s="15">
        <f t="shared" si="26"/>
        <v>116.20317411402156</v>
      </c>
    </row>
    <row r="98" spans="1:5" ht="84" customHeight="1" x14ac:dyDescent="0.25">
      <c r="A98" s="49" t="s">
        <v>317</v>
      </c>
      <c r="B98" s="17" t="s">
        <v>128</v>
      </c>
      <c r="C98" s="14">
        <v>64900</v>
      </c>
      <c r="D98" s="15">
        <v>75415.86</v>
      </c>
      <c r="E98" s="15">
        <f t="shared" si="26"/>
        <v>116.20317411402156</v>
      </c>
    </row>
    <row r="99" spans="1:5" ht="84" hidden="1" customHeight="1" x14ac:dyDescent="0.25">
      <c r="A99" s="49" t="s">
        <v>318</v>
      </c>
      <c r="B99" s="29" t="s">
        <v>218</v>
      </c>
      <c r="C99" s="14"/>
      <c r="D99" s="15"/>
      <c r="E99" s="15" t="e">
        <f t="shared" si="26"/>
        <v>#DIV/0!</v>
      </c>
    </row>
    <row r="100" spans="1:5" ht="65.25" customHeight="1" x14ac:dyDescent="0.25">
      <c r="A100" s="55" t="s">
        <v>319</v>
      </c>
      <c r="B100" s="58" t="s">
        <v>471</v>
      </c>
      <c r="C100" s="14">
        <f>C101</f>
        <v>8000</v>
      </c>
      <c r="D100" s="15">
        <f>D101</f>
        <v>12000</v>
      </c>
      <c r="E100" s="15">
        <f t="shared" si="26"/>
        <v>150</v>
      </c>
    </row>
    <row r="101" spans="1:5" ht="94.5" customHeight="1" x14ac:dyDescent="0.25">
      <c r="A101" s="55" t="s">
        <v>320</v>
      </c>
      <c r="B101" s="58" t="s">
        <v>470</v>
      </c>
      <c r="C101" s="14">
        <v>8000</v>
      </c>
      <c r="D101" s="15">
        <v>12000</v>
      </c>
      <c r="E101" s="15">
        <f t="shared" si="26"/>
        <v>150</v>
      </c>
    </row>
    <row r="102" spans="1:5" ht="72" hidden="1" customHeight="1" x14ac:dyDescent="0.25">
      <c r="A102" s="49" t="s">
        <v>411</v>
      </c>
      <c r="B102" s="29" t="s">
        <v>169</v>
      </c>
      <c r="C102" s="26">
        <f t="shared" ref="C102:D102" si="36">C103</f>
        <v>0</v>
      </c>
      <c r="D102" s="26">
        <f t="shared" si="36"/>
        <v>0</v>
      </c>
      <c r="E102" s="15" t="e">
        <f t="shared" si="26"/>
        <v>#DIV/0!</v>
      </c>
    </row>
    <row r="103" spans="1:5" ht="87.75" hidden="1" customHeight="1" x14ac:dyDescent="0.25">
      <c r="A103" s="49" t="s">
        <v>412</v>
      </c>
      <c r="B103" s="29" t="s">
        <v>168</v>
      </c>
      <c r="C103" s="14">
        <v>0</v>
      </c>
      <c r="D103" s="15">
        <v>0</v>
      </c>
      <c r="E103" s="15" t="e">
        <f t="shared" si="26"/>
        <v>#DIV/0!</v>
      </c>
    </row>
    <row r="104" spans="1:5" ht="87.75" hidden="1" customHeight="1" x14ac:dyDescent="0.25">
      <c r="A104" s="49" t="s">
        <v>413</v>
      </c>
      <c r="B104" s="17" t="s">
        <v>166</v>
      </c>
      <c r="C104" s="14">
        <f>C105</f>
        <v>0</v>
      </c>
      <c r="D104" s="15">
        <f>D105</f>
        <v>0</v>
      </c>
      <c r="E104" s="15" t="e">
        <f t="shared" si="26"/>
        <v>#DIV/0!</v>
      </c>
    </row>
    <row r="105" spans="1:5" ht="87.75" hidden="1" customHeight="1" x14ac:dyDescent="0.25">
      <c r="A105" s="49" t="s">
        <v>414</v>
      </c>
      <c r="B105" s="17" t="s">
        <v>165</v>
      </c>
      <c r="C105" s="14"/>
      <c r="D105" s="15"/>
      <c r="E105" s="15" t="e">
        <f t="shared" si="26"/>
        <v>#DIV/0!</v>
      </c>
    </row>
    <row r="106" spans="1:5" ht="50.25" hidden="1" customHeight="1" x14ac:dyDescent="0.25">
      <c r="A106" s="49" t="s">
        <v>415</v>
      </c>
      <c r="B106" s="29" t="s">
        <v>192</v>
      </c>
      <c r="C106" s="26">
        <f t="shared" ref="C106:D106" si="37">C107</f>
        <v>0</v>
      </c>
      <c r="D106" s="26">
        <f t="shared" si="37"/>
        <v>0</v>
      </c>
      <c r="E106" s="15"/>
    </row>
    <row r="107" spans="1:5" ht="75" hidden="1" customHeight="1" x14ac:dyDescent="0.25">
      <c r="A107" s="49" t="s">
        <v>416</v>
      </c>
      <c r="B107" s="29" t="s">
        <v>191</v>
      </c>
      <c r="C107" s="14"/>
      <c r="D107" s="15"/>
      <c r="E107" s="15"/>
    </row>
    <row r="108" spans="1:5" ht="68.25" customHeight="1" x14ac:dyDescent="0.25">
      <c r="A108" s="49" t="s">
        <v>321</v>
      </c>
      <c r="B108" s="17" t="s">
        <v>129</v>
      </c>
      <c r="C108" s="14">
        <f>C109</f>
        <v>45900</v>
      </c>
      <c r="D108" s="15">
        <f>D109</f>
        <v>48000</v>
      </c>
      <c r="E108" s="15">
        <f t="shared" si="26"/>
        <v>104.57516339869282</v>
      </c>
    </row>
    <row r="109" spans="1:5" ht="102.75" customHeight="1" x14ac:dyDescent="0.25">
      <c r="A109" s="49" t="s">
        <v>322</v>
      </c>
      <c r="B109" s="18" t="s">
        <v>130</v>
      </c>
      <c r="C109" s="14">
        <v>45900</v>
      </c>
      <c r="D109" s="15">
        <v>48000</v>
      </c>
      <c r="E109" s="15">
        <f t="shared" si="26"/>
        <v>104.57516339869282</v>
      </c>
    </row>
    <row r="110" spans="1:5" ht="98.25" customHeight="1" x14ac:dyDescent="0.25">
      <c r="A110" s="55" t="s">
        <v>323</v>
      </c>
      <c r="B110" s="56" t="s">
        <v>469</v>
      </c>
      <c r="C110" s="14">
        <f>C112+C111</f>
        <v>34100</v>
      </c>
      <c r="D110" s="15">
        <f>D112+D111</f>
        <v>38800</v>
      </c>
      <c r="E110" s="15">
        <f t="shared" si="26"/>
        <v>113.78299120234605</v>
      </c>
    </row>
    <row r="111" spans="1:5" ht="137.25" customHeight="1" x14ac:dyDescent="0.25">
      <c r="A111" s="55" t="s">
        <v>324</v>
      </c>
      <c r="B111" s="57" t="s">
        <v>468</v>
      </c>
      <c r="C111" s="14">
        <v>34100</v>
      </c>
      <c r="D111" s="15">
        <v>38800</v>
      </c>
      <c r="E111" s="15">
        <f t="shared" si="26"/>
        <v>113.78299120234605</v>
      </c>
    </row>
    <row r="112" spans="1:5" ht="116.25" hidden="1" customHeight="1" x14ac:dyDescent="0.25">
      <c r="A112" s="49" t="s">
        <v>417</v>
      </c>
      <c r="B112" s="17" t="s">
        <v>131</v>
      </c>
      <c r="C112" s="14"/>
      <c r="D112" s="15"/>
      <c r="E112" s="15" t="e">
        <f t="shared" si="26"/>
        <v>#DIV/0!</v>
      </c>
    </row>
    <row r="113" spans="1:5" ht="66.75" customHeight="1" x14ac:dyDescent="0.25">
      <c r="A113" s="49" t="s">
        <v>325</v>
      </c>
      <c r="B113" s="29" t="s">
        <v>157</v>
      </c>
      <c r="C113" s="14">
        <f>C114</f>
        <v>9300</v>
      </c>
      <c r="D113" s="15">
        <f>D114</f>
        <v>10337.39</v>
      </c>
      <c r="E113" s="15">
        <f t="shared" si="26"/>
        <v>111.15473118279569</v>
      </c>
    </row>
    <row r="114" spans="1:5" ht="84" customHeight="1" x14ac:dyDescent="0.25">
      <c r="A114" s="49" t="s">
        <v>326</v>
      </c>
      <c r="B114" s="29" t="s">
        <v>164</v>
      </c>
      <c r="C114" s="14">
        <v>9300</v>
      </c>
      <c r="D114" s="15">
        <v>10337.39</v>
      </c>
      <c r="E114" s="15">
        <f t="shared" si="26"/>
        <v>111.15473118279569</v>
      </c>
    </row>
    <row r="115" spans="1:5" ht="100.5" hidden="1" customHeight="1" x14ac:dyDescent="0.25">
      <c r="A115" s="49" t="s">
        <v>418</v>
      </c>
      <c r="B115" s="17" t="s">
        <v>132</v>
      </c>
      <c r="C115" s="14">
        <f>C116</f>
        <v>0</v>
      </c>
      <c r="D115" s="15">
        <f>D116</f>
        <v>0</v>
      </c>
      <c r="E115" s="15" t="e">
        <f t="shared" si="26"/>
        <v>#DIV/0!</v>
      </c>
    </row>
    <row r="116" spans="1:5" ht="115.5" hidden="1" customHeight="1" x14ac:dyDescent="0.25">
      <c r="A116" s="49" t="s">
        <v>419</v>
      </c>
      <c r="B116" s="19" t="s">
        <v>133</v>
      </c>
      <c r="C116" s="14">
        <v>0</v>
      </c>
      <c r="D116" s="15">
        <v>0</v>
      </c>
      <c r="E116" s="15" t="e">
        <f t="shared" si="26"/>
        <v>#DIV/0!</v>
      </c>
    </row>
    <row r="117" spans="1:5" ht="51.75" customHeight="1" x14ac:dyDescent="0.25">
      <c r="A117" s="49" t="s">
        <v>327</v>
      </c>
      <c r="B117" s="19" t="s">
        <v>134</v>
      </c>
      <c r="C117" s="14">
        <f>C118</f>
        <v>95200</v>
      </c>
      <c r="D117" s="15">
        <f>D118</f>
        <v>95200</v>
      </c>
      <c r="E117" s="15">
        <f t="shared" si="26"/>
        <v>100</v>
      </c>
    </row>
    <row r="118" spans="1:5" ht="85.5" customHeight="1" x14ac:dyDescent="0.25">
      <c r="A118" s="49" t="s">
        <v>328</v>
      </c>
      <c r="B118" s="17" t="s">
        <v>135</v>
      </c>
      <c r="C118" s="14">
        <v>95200</v>
      </c>
      <c r="D118" s="15">
        <v>95200</v>
      </c>
      <c r="E118" s="15">
        <f t="shared" si="26"/>
        <v>100</v>
      </c>
    </row>
    <row r="119" spans="1:5" ht="69.75" customHeight="1" x14ac:dyDescent="0.25">
      <c r="A119" s="49" t="s">
        <v>329</v>
      </c>
      <c r="B119" s="17" t="s">
        <v>136</v>
      </c>
      <c r="C119" s="14">
        <f>C120</f>
        <v>1242000</v>
      </c>
      <c r="D119" s="15">
        <f>D120</f>
        <v>1296542.1100000001</v>
      </c>
      <c r="E119" s="15">
        <f t="shared" si="26"/>
        <v>104.39147423510468</v>
      </c>
    </row>
    <row r="120" spans="1:5" ht="85.5" customHeight="1" x14ac:dyDescent="0.25">
      <c r="A120" s="49" t="s">
        <v>330</v>
      </c>
      <c r="B120" s="34" t="s">
        <v>137</v>
      </c>
      <c r="C120" s="14">
        <v>1242000</v>
      </c>
      <c r="D120" s="15">
        <v>1296542.1100000001</v>
      </c>
      <c r="E120" s="15">
        <f t="shared" si="26"/>
        <v>104.39147423510468</v>
      </c>
    </row>
    <row r="121" spans="1:5" ht="123.75" customHeight="1" x14ac:dyDescent="0.25">
      <c r="A121" s="50" t="s">
        <v>420</v>
      </c>
      <c r="B121" s="41" t="s">
        <v>194</v>
      </c>
      <c r="C121" s="26">
        <f t="shared" ref="C121:D121" si="38">C122</f>
        <v>30000</v>
      </c>
      <c r="D121" s="26">
        <f t="shared" si="38"/>
        <v>30000</v>
      </c>
      <c r="E121" s="15">
        <f t="shared" si="26"/>
        <v>100</v>
      </c>
    </row>
    <row r="122" spans="1:5" ht="142.5" customHeight="1" x14ac:dyDescent="0.25">
      <c r="A122" s="50" t="s">
        <v>421</v>
      </c>
      <c r="B122" s="41" t="s">
        <v>193</v>
      </c>
      <c r="C122" s="14">
        <v>30000</v>
      </c>
      <c r="D122" s="15">
        <v>30000</v>
      </c>
      <c r="E122" s="15">
        <f t="shared" si="26"/>
        <v>100</v>
      </c>
    </row>
    <row r="123" spans="1:5" ht="39" customHeight="1" x14ac:dyDescent="0.25">
      <c r="A123" s="50" t="s">
        <v>331</v>
      </c>
      <c r="B123" s="34" t="s">
        <v>154</v>
      </c>
      <c r="C123" s="14">
        <f>C124</f>
        <v>5000</v>
      </c>
      <c r="D123" s="15">
        <f>D124</f>
        <v>5000</v>
      </c>
      <c r="E123" s="15">
        <f t="shared" si="26"/>
        <v>100</v>
      </c>
    </row>
    <row r="124" spans="1:5" ht="69.75" customHeight="1" x14ac:dyDescent="0.25">
      <c r="A124" s="50" t="s">
        <v>332</v>
      </c>
      <c r="B124" s="33" t="s">
        <v>149</v>
      </c>
      <c r="C124" s="14">
        <v>5000</v>
      </c>
      <c r="D124" s="15">
        <v>5000</v>
      </c>
      <c r="E124" s="15">
        <f t="shared" si="26"/>
        <v>100</v>
      </c>
    </row>
    <row r="125" spans="1:5" ht="104.25" customHeight="1" x14ac:dyDescent="0.25">
      <c r="A125" s="50" t="s">
        <v>333</v>
      </c>
      <c r="B125" s="39" t="s">
        <v>170</v>
      </c>
      <c r="C125" s="26">
        <f t="shared" ref="C125:D126" si="39">C126</f>
        <v>9460</v>
      </c>
      <c r="D125" s="26">
        <f t="shared" si="39"/>
        <v>9462.1299999999992</v>
      </c>
      <c r="E125" s="15">
        <f t="shared" si="26"/>
        <v>100.02251585623678</v>
      </c>
    </row>
    <row r="126" spans="1:5" ht="51.75" customHeight="1" x14ac:dyDescent="0.25">
      <c r="A126" s="50" t="s">
        <v>334</v>
      </c>
      <c r="B126" s="39" t="s">
        <v>171</v>
      </c>
      <c r="C126" s="26">
        <f t="shared" si="39"/>
        <v>9460</v>
      </c>
      <c r="D126" s="26">
        <f t="shared" si="39"/>
        <v>9462.1299999999992</v>
      </c>
      <c r="E126" s="15">
        <f t="shared" si="26"/>
        <v>100.02251585623678</v>
      </c>
    </row>
    <row r="127" spans="1:5" ht="65.25" customHeight="1" x14ac:dyDescent="0.25">
      <c r="A127" s="50" t="s">
        <v>335</v>
      </c>
      <c r="B127" s="39" t="s">
        <v>172</v>
      </c>
      <c r="C127" s="38">
        <v>9460</v>
      </c>
      <c r="D127" s="26">
        <v>9462.1299999999992</v>
      </c>
      <c r="E127" s="15">
        <f t="shared" si="26"/>
        <v>100.02251585623678</v>
      </c>
    </row>
    <row r="128" spans="1:5" ht="29.25" customHeight="1" x14ac:dyDescent="0.25">
      <c r="A128" s="50" t="s">
        <v>336</v>
      </c>
      <c r="B128" s="39" t="s">
        <v>141</v>
      </c>
      <c r="C128" s="26">
        <f t="shared" ref="C128:D128" si="40">C129+C130+C134</f>
        <v>18500</v>
      </c>
      <c r="D128" s="26">
        <f t="shared" si="40"/>
        <v>25224.15</v>
      </c>
      <c r="E128" s="15">
        <f t="shared" si="26"/>
        <v>136.34675675675675</v>
      </c>
    </row>
    <row r="129" spans="1:5" ht="84" hidden="1" customHeight="1" x14ac:dyDescent="0.25">
      <c r="A129" s="50" t="s">
        <v>220</v>
      </c>
      <c r="B129" s="39" t="s">
        <v>173</v>
      </c>
      <c r="C129" s="26">
        <f t="shared" ref="C129:D129" si="41">C131</f>
        <v>0</v>
      </c>
      <c r="D129" s="26">
        <f t="shared" si="41"/>
        <v>0</v>
      </c>
      <c r="E129" s="15"/>
    </row>
    <row r="130" spans="1:5" ht="86.25" hidden="1" customHeight="1" x14ac:dyDescent="0.25">
      <c r="A130" s="50" t="s">
        <v>422</v>
      </c>
      <c r="B130" s="39" t="s">
        <v>174</v>
      </c>
      <c r="C130" s="26">
        <f t="shared" ref="C130:D130" si="42">C132</f>
        <v>0</v>
      </c>
      <c r="D130" s="26">
        <f t="shared" si="42"/>
        <v>0</v>
      </c>
      <c r="E130" s="15"/>
    </row>
    <row r="131" spans="1:5" ht="54.75" hidden="1" customHeight="1" x14ac:dyDescent="0.25">
      <c r="A131" s="50" t="s">
        <v>221</v>
      </c>
      <c r="B131" s="39" t="s">
        <v>175</v>
      </c>
      <c r="C131" s="38"/>
      <c r="D131" s="26"/>
      <c r="E131" s="15"/>
    </row>
    <row r="132" spans="1:5" ht="74.25" hidden="1" customHeight="1" x14ac:dyDescent="0.25">
      <c r="A132" s="50" t="s">
        <v>423</v>
      </c>
      <c r="B132" s="39" t="s">
        <v>176</v>
      </c>
      <c r="C132" s="38"/>
      <c r="D132" s="26"/>
      <c r="E132" s="15" t="e">
        <f t="shared" si="26"/>
        <v>#DIV/0!</v>
      </c>
    </row>
    <row r="133" spans="1:5" ht="60" hidden="1" customHeight="1" x14ac:dyDescent="0.25">
      <c r="A133" s="50"/>
      <c r="B133" s="45"/>
      <c r="C133" s="26"/>
      <c r="D133" s="26"/>
      <c r="E133" s="15" t="e">
        <f t="shared" ref="E133:E196" si="43">D133/C133*100</f>
        <v>#DIV/0!</v>
      </c>
    </row>
    <row r="134" spans="1:5" ht="71.25" customHeight="1" x14ac:dyDescent="0.25">
      <c r="A134" s="49" t="s">
        <v>337</v>
      </c>
      <c r="B134" s="16" t="s">
        <v>138</v>
      </c>
      <c r="C134" s="14">
        <f>C135+C136</f>
        <v>18500</v>
      </c>
      <c r="D134" s="15">
        <f>D135+D136</f>
        <v>25224.15</v>
      </c>
      <c r="E134" s="15">
        <f t="shared" si="43"/>
        <v>136.34675675675675</v>
      </c>
    </row>
    <row r="135" spans="1:5" ht="69" customHeight="1" x14ac:dyDescent="0.25">
      <c r="A135" s="49" t="s">
        <v>338</v>
      </c>
      <c r="B135" s="19" t="s">
        <v>139</v>
      </c>
      <c r="C135" s="14">
        <v>17650</v>
      </c>
      <c r="D135" s="15">
        <v>23874.25</v>
      </c>
      <c r="E135" s="15">
        <f t="shared" si="43"/>
        <v>135.26487252124645</v>
      </c>
    </row>
    <row r="136" spans="1:5" ht="84.75" customHeight="1" x14ac:dyDescent="0.25">
      <c r="A136" s="49" t="s">
        <v>424</v>
      </c>
      <c r="B136" s="20" t="s">
        <v>140</v>
      </c>
      <c r="C136" s="14">
        <v>850</v>
      </c>
      <c r="D136" s="15">
        <v>1349.9</v>
      </c>
      <c r="E136" s="15">
        <f t="shared" si="43"/>
        <v>158.81176470588235</v>
      </c>
    </row>
    <row r="137" spans="1:5" ht="37.5" hidden="1" customHeight="1" x14ac:dyDescent="0.25">
      <c r="A137" s="49" t="s">
        <v>425</v>
      </c>
      <c r="B137" s="40" t="s">
        <v>177</v>
      </c>
      <c r="C137" s="26">
        <f t="shared" ref="C137:D137" si="44">C138</f>
        <v>0</v>
      </c>
      <c r="D137" s="26">
        <f t="shared" si="44"/>
        <v>0</v>
      </c>
      <c r="E137" s="15"/>
    </row>
    <row r="138" spans="1:5" ht="84.75" hidden="1" customHeight="1" x14ac:dyDescent="0.25">
      <c r="A138" s="49" t="s">
        <v>426</v>
      </c>
      <c r="B138" s="40" t="s">
        <v>178</v>
      </c>
      <c r="C138" s="14"/>
      <c r="D138" s="15"/>
      <c r="E138" s="15"/>
    </row>
    <row r="139" spans="1:5" ht="30" customHeight="1" x14ac:dyDescent="0.25">
      <c r="A139" s="43" t="s">
        <v>339</v>
      </c>
      <c r="B139" s="35" t="s">
        <v>67</v>
      </c>
      <c r="C139" s="15">
        <f t="shared" ref="C139:D139" si="45">C140+C142+C144</f>
        <v>12200</v>
      </c>
      <c r="D139" s="15">
        <f t="shared" si="45"/>
        <v>5563.01</v>
      </c>
      <c r="E139" s="15">
        <f t="shared" si="43"/>
        <v>45.59844262295082</v>
      </c>
    </row>
    <row r="140" spans="1:5" ht="27.75" hidden="1" customHeight="1" x14ac:dyDescent="0.25">
      <c r="A140" s="43" t="s">
        <v>427</v>
      </c>
      <c r="B140" s="9" t="s">
        <v>68</v>
      </c>
      <c r="C140" s="14">
        <f t="shared" ref="C140:D140" si="46">C141</f>
        <v>0</v>
      </c>
      <c r="D140" s="15">
        <f t="shared" si="46"/>
        <v>0</v>
      </c>
      <c r="E140" s="15"/>
    </row>
    <row r="141" spans="1:5" ht="38.25" hidden="1" customHeight="1" x14ac:dyDescent="0.25">
      <c r="A141" s="43" t="s">
        <v>428</v>
      </c>
      <c r="B141" s="9" t="s">
        <v>69</v>
      </c>
      <c r="C141" s="14"/>
      <c r="D141" s="15"/>
      <c r="E141" s="15"/>
    </row>
    <row r="142" spans="1:5" ht="33" customHeight="1" x14ac:dyDescent="0.25">
      <c r="A142" s="43" t="s">
        <v>340</v>
      </c>
      <c r="B142" s="9" t="s">
        <v>70</v>
      </c>
      <c r="C142" s="14">
        <f t="shared" ref="C142:D142" si="47">C143</f>
        <v>12200</v>
      </c>
      <c r="D142" s="15">
        <f t="shared" si="47"/>
        <v>5563.01</v>
      </c>
      <c r="E142" s="15">
        <f t="shared" si="43"/>
        <v>45.59844262295082</v>
      </c>
    </row>
    <row r="143" spans="1:5" ht="33" customHeight="1" x14ac:dyDescent="0.25">
      <c r="A143" s="43" t="s">
        <v>341</v>
      </c>
      <c r="B143" s="9" t="s">
        <v>71</v>
      </c>
      <c r="C143" s="14">
        <v>12200</v>
      </c>
      <c r="D143" s="15">
        <v>5563.01</v>
      </c>
      <c r="E143" s="15">
        <f t="shared" si="43"/>
        <v>45.59844262295082</v>
      </c>
    </row>
    <row r="144" spans="1:5" ht="33" hidden="1" customHeight="1" x14ac:dyDescent="0.25">
      <c r="A144" s="43" t="s">
        <v>342</v>
      </c>
      <c r="B144" s="31" t="s">
        <v>198</v>
      </c>
      <c r="C144" s="15">
        <f t="shared" ref="C144:D144" si="48">C145</f>
        <v>0</v>
      </c>
      <c r="D144" s="15">
        <f t="shared" si="48"/>
        <v>0</v>
      </c>
      <c r="E144" s="15"/>
    </row>
    <row r="145" spans="1:5" ht="33" hidden="1" customHeight="1" x14ac:dyDescent="0.25">
      <c r="A145" s="43" t="s">
        <v>343</v>
      </c>
      <c r="B145" s="31" t="s">
        <v>197</v>
      </c>
      <c r="C145" s="14"/>
      <c r="D145" s="15"/>
      <c r="E145" s="15"/>
    </row>
    <row r="146" spans="1:5" ht="30" customHeight="1" x14ac:dyDescent="0.25">
      <c r="A146" s="43" t="s">
        <v>344</v>
      </c>
      <c r="B146" s="35" t="s">
        <v>72</v>
      </c>
      <c r="C146" s="15">
        <f t="shared" ref="C146:D146" si="49">C147+C225+C228+C235</f>
        <v>1119815907.1400001</v>
      </c>
      <c r="D146" s="15">
        <f t="shared" si="49"/>
        <v>1074716927.3999999</v>
      </c>
      <c r="E146" s="15">
        <f t="shared" si="43"/>
        <v>95.972643409291919</v>
      </c>
    </row>
    <row r="147" spans="1:5" ht="39" customHeight="1" x14ac:dyDescent="0.25">
      <c r="A147" s="43" t="s">
        <v>345</v>
      </c>
      <c r="B147" s="46" t="s">
        <v>214</v>
      </c>
      <c r="C147" s="14">
        <f>C148+C157+C197+C212</f>
        <v>1119587457.1400001</v>
      </c>
      <c r="D147" s="15">
        <f>D148+D157+D197+D212</f>
        <v>1074488477.3999999</v>
      </c>
      <c r="E147" s="15">
        <f t="shared" si="43"/>
        <v>95.971821633728709</v>
      </c>
    </row>
    <row r="148" spans="1:5" s="27" customFormat="1" ht="44.25" customHeight="1" x14ac:dyDescent="0.25">
      <c r="A148" s="51" t="s">
        <v>346</v>
      </c>
      <c r="B148" s="47" t="s">
        <v>73</v>
      </c>
      <c r="C148" s="15">
        <f t="shared" ref="C148:D148" si="50">C149+C151+C153+C155</f>
        <v>129888992.8</v>
      </c>
      <c r="D148" s="15">
        <f t="shared" si="50"/>
        <v>129888992.8</v>
      </c>
      <c r="E148" s="15">
        <f t="shared" si="43"/>
        <v>100</v>
      </c>
    </row>
    <row r="149" spans="1:5" s="27" customFormat="1" ht="32.25" customHeight="1" x14ac:dyDescent="0.25">
      <c r="A149" s="51" t="s">
        <v>347</v>
      </c>
      <c r="B149" s="28" t="s">
        <v>74</v>
      </c>
      <c r="C149" s="15">
        <f t="shared" ref="C149:D149" si="51">C150</f>
        <v>99047000</v>
      </c>
      <c r="D149" s="15">
        <f t="shared" si="51"/>
        <v>99047000</v>
      </c>
      <c r="E149" s="15">
        <f t="shared" si="43"/>
        <v>100</v>
      </c>
    </row>
    <row r="150" spans="1:5" s="27" customFormat="1" ht="36" customHeight="1" x14ac:dyDescent="0.25">
      <c r="A150" s="51" t="s">
        <v>348</v>
      </c>
      <c r="B150" s="28" t="s">
        <v>208</v>
      </c>
      <c r="C150" s="15">
        <v>99047000</v>
      </c>
      <c r="D150" s="15">
        <v>99047000</v>
      </c>
      <c r="E150" s="15">
        <f t="shared" si="43"/>
        <v>100</v>
      </c>
    </row>
    <row r="151" spans="1:5" s="27" customFormat="1" ht="41.25" customHeight="1" x14ac:dyDescent="0.25">
      <c r="A151" s="51" t="s">
        <v>349</v>
      </c>
      <c r="B151" s="28" t="s">
        <v>75</v>
      </c>
      <c r="C151" s="15">
        <f t="shared" ref="C151:D151" si="52">C152</f>
        <v>29767992.800000001</v>
      </c>
      <c r="D151" s="15">
        <f t="shared" si="52"/>
        <v>29767992.800000001</v>
      </c>
      <c r="E151" s="15">
        <f t="shared" si="43"/>
        <v>100</v>
      </c>
    </row>
    <row r="152" spans="1:5" s="27" customFormat="1" ht="39" customHeight="1" x14ac:dyDescent="0.25">
      <c r="A152" s="51" t="s">
        <v>350</v>
      </c>
      <c r="B152" s="28" t="s">
        <v>76</v>
      </c>
      <c r="C152" s="15">
        <v>29767992.800000001</v>
      </c>
      <c r="D152" s="15">
        <v>29767992.800000001</v>
      </c>
      <c r="E152" s="15">
        <f t="shared" si="43"/>
        <v>100</v>
      </c>
    </row>
    <row r="153" spans="1:5" s="27" customFormat="1" ht="26.25" customHeight="1" x14ac:dyDescent="0.25">
      <c r="A153" s="51" t="s">
        <v>351</v>
      </c>
      <c r="B153" s="28" t="s">
        <v>117</v>
      </c>
      <c r="C153" s="15">
        <f t="shared" ref="C153:D153" si="53">C154</f>
        <v>1074000</v>
      </c>
      <c r="D153" s="15">
        <f t="shared" si="53"/>
        <v>1074000</v>
      </c>
      <c r="E153" s="15">
        <f t="shared" si="43"/>
        <v>100</v>
      </c>
    </row>
    <row r="154" spans="1:5" s="27" customFormat="1" ht="26.25" customHeight="1" x14ac:dyDescent="0.25">
      <c r="A154" s="51" t="s">
        <v>352</v>
      </c>
      <c r="B154" s="28" t="s">
        <v>116</v>
      </c>
      <c r="C154" s="15">
        <v>1074000</v>
      </c>
      <c r="D154" s="15">
        <v>1074000</v>
      </c>
      <c r="E154" s="15">
        <f t="shared" si="43"/>
        <v>100</v>
      </c>
    </row>
    <row r="155" spans="1:5" s="27" customFormat="1" ht="89.25" hidden="1" customHeight="1" x14ac:dyDescent="0.25">
      <c r="A155" s="51" t="s">
        <v>150</v>
      </c>
      <c r="B155" s="28" t="s">
        <v>152</v>
      </c>
      <c r="C155" s="15">
        <f t="shared" ref="C155:D155" si="54">C156</f>
        <v>0</v>
      </c>
      <c r="D155" s="15">
        <f t="shared" si="54"/>
        <v>0</v>
      </c>
      <c r="E155" s="15" t="e">
        <f t="shared" si="43"/>
        <v>#DIV/0!</v>
      </c>
    </row>
    <row r="156" spans="1:5" ht="104.25" hidden="1" customHeight="1" x14ac:dyDescent="0.25">
      <c r="A156" s="43" t="s">
        <v>151</v>
      </c>
      <c r="B156" s="9" t="s">
        <v>153</v>
      </c>
      <c r="C156" s="14"/>
      <c r="D156" s="15"/>
      <c r="E156" s="15" t="e">
        <f t="shared" si="43"/>
        <v>#DIV/0!</v>
      </c>
    </row>
    <row r="157" spans="1:5" ht="44.25" customHeight="1" x14ac:dyDescent="0.25">
      <c r="A157" s="43" t="s">
        <v>353</v>
      </c>
      <c r="B157" s="35" t="s">
        <v>77</v>
      </c>
      <c r="C157" s="15">
        <f>C160+C179+C181+C185+C195+C168+C177+C175+C164+C170+C172+C162+C191+C166+C183+C189+C193</f>
        <v>146895539.33000001</v>
      </c>
      <c r="D157" s="15">
        <f>D160+D179+D181+D185+D195+D168+D177+D175+D164+D170+D172+D162+D191+D166+D183+D189+D193</f>
        <v>146506366.81999999</v>
      </c>
      <c r="E157" s="15">
        <f t="shared" si="43"/>
        <v>99.735068531165027</v>
      </c>
    </row>
    <row r="158" spans="1:5" ht="60" hidden="1" customHeight="1" x14ac:dyDescent="0.25">
      <c r="A158" s="43" t="s">
        <v>429</v>
      </c>
      <c r="B158" s="9" t="s">
        <v>78</v>
      </c>
      <c r="C158" s="14"/>
      <c r="D158" s="15"/>
      <c r="E158" s="15" t="e">
        <f t="shared" si="43"/>
        <v>#DIV/0!</v>
      </c>
    </row>
    <row r="159" spans="1:5" ht="60" hidden="1" customHeight="1" x14ac:dyDescent="0.25">
      <c r="A159" s="43" t="s">
        <v>430</v>
      </c>
      <c r="B159" s="9" t="s">
        <v>79</v>
      </c>
      <c r="C159" s="14"/>
      <c r="D159" s="15"/>
      <c r="E159" s="15" t="e">
        <f t="shared" si="43"/>
        <v>#DIV/0!</v>
      </c>
    </row>
    <row r="160" spans="1:5" ht="39.75" hidden="1" customHeight="1" x14ac:dyDescent="0.25">
      <c r="A160" s="43" t="s">
        <v>354</v>
      </c>
      <c r="B160" s="9" t="s">
        <v>80</v>
      </c>
      <c r="C160" s="14">
        <f t="shared" ref="C160:D160" si="55">C161</f>
        <v>0</v>
      </c>
      <c r="D160" s="15">
        <f t="shared" si="55"/>
        <v>0</v>
      </c>
      <c r="E160" s="15" t="e">
        <f t="shared" si="43"/>
        <v>#DIV/0!</v>
      </c>
    </row>
    <row r="161" spans="1:5" ht="39" hidden="1" customHeight="1" x14ac:dyDescent="0.25">
      <c r="A161" s="52" t="s">
        <v>355</v>
      </c>
      <c r="B161" s="9" t="s">
        <v>81</v>
      </c>
      <c r="C161" s="14"/>
      <c r="D161" s="15"/>
      <c r="E161" s="15" t="e">
        <f t="shared" si="43"/>
        <v>#DIV/0!</v>
      </c>
    </row>
    <row r="162" spans="1:5" ht="66" hidden="1" customHeight="1" x14ac:dyDescent="0.25">
      <c r="A162" s="52" t="s">
        <v>431</v>
      </c>
      <c r="B162" s="31" t="s">
        <v>200</v>
      </c>
      <c r="C162" s="15">
        <f t="shared" ref="C162:D162" si="56">C163</f>
        <v>0</v>
      </c>
      <c r="D162" s="15">
        <f t="shared" si="56"/>
        <v>0</v>
      </c>
      <c r="E162" s="15" t="e">
        <f t="shared" si="43"/>
        <v>#DIV/0!</v>
      </c>
    </row>
    <row r="163" spans="1:5" ht="69.75" hidden="1" customHeight="1" x14ac:dyDescent="0.25">
      <c r="A163" s="52" t="s">
        <v>432</v>
      </c>
      <c r="B163" s="31" t="s">
        <v>199</v>
      </c>
      <c r="C163" s="14"/>
      <c r="D163" s="15"/>
      <c r="E163" s="15" t="e">
        <f t="shared" si="43"/>
        <v>#DIV/0!</v>
      </c>
    </row>
    <row r="164" spans="1:5" ht="48.75" hidden="1" customHeight="1" x14ac:dyDescent="0.25">
      <c r="A164" s="52" t="s">
        <v>433</v>
      </c>
      <c r="B164" s="31" t="s">
        <v>158</v>
      </c>
      <c r="C164" s="14">
        <f>C165</f>
        <v>0</v>
      </c>
      <c r="D164" s="15">
        <f>D165</f>
        <v>0</v>
      </c>
      <c r="E164" s="15" t="e">
        <f t="shared" si="43"/>
        <v>#DIV/0!</v>
      </c>
    </row>
    <row r="165" spans="1:5" ht="53.25" hidden="1" customHeight="1" x14ac:dyDescent="0.25">
      <c r="A165" s="52" t="s">
        <v>434</v>
      </c>
      <c r="B165" s="31" t="s">
        <v>159</v>
      </c>
      <c r="C165" s="14"/>
      <c r="D165" s="15"/>
      <c r="E165" s="15" t="e">
        <f t="shared" si="43"/>
        <v>#DIV/0!</v>
      </c>
    </row>
    <row r="166" spans="1:5" ht="84.75" hidden="1" customHeight="1" x14ac:dyDescent="0.25">
      <c r="A166" s="52" t="s">
        <v>356</v>
      </c>
      <c r="B166" s="31" t="s">
        <v>237</v>
      </c>
      <c r="C166" s="14">
        <f>C167</f>
        <v>0</v>
      </c>
      <c r="D166" s="14">
        <f>D167</f>
        <v>0</v>
      </c>
      <c r="E166" s="15" t="e">
        <f t="shared" si="43"/>
        <v>#DIV/0!</v>
      </c>
    </row>
    <row r="167" spans="1:5" ht="84.75" hidden="1" customHeight="1" x14ac:dyDescent="0.25">
      <c r="A167" s="52" t="s">
        <v>357</v>
      </c>
      <c r="B167" s="31" t="s">
        <v>238</v>
      </c>
      <c r="C167" s="14"/>
      <c r="D167" s="15"/>
      <c r="E167" s="15" t="e">
        <f t="shared" si="43"/>
        <v>#DIV/0!</v>
      </c>
    </row>
    <row r="168" spans="1:5" ht="39" hidden="1" customHeight="1" x14ac:dyDescent="0.25">
      <c r="A168" s="52" t="s">
        <v>222</v>
      </c>
      <c r="B168" s="23" t="s">
        <v>144</v>
      </c>
      <c r="C168" s="14">
        <f>C169</f>
        <v>0</v>
      </c>
      <c r="D168" s="15">
        <f>D169</f>
        <v>0</v>
      </c>
      <c r="E168" s="15" t="e">
        <f t="shared" si="43"/>
        <v>#DIV/0!</v>
      </c>
    </row>
    <row r="169" spans="1:5" ht="47.25" hidden="1" customHeight="1" x14ac:dyDescent="0.25">
      <c r="A169" s="52" t="s">
        <v>223</v>
      </c>
      <c r="B169" s="24" t="s">
        <v>450</v>
      </c>
      <c r="C169" s="14"/>
      <c r="D169" s="15"/>
      <c r="E169" s="15" t="e">
        <f t="shared" si="43"/>
        <v>#DIV/0!</v>
      </c>
    </row>
    <row r="170" spans="1:5" ht="47.25" hidden="1" customHeight="1" x14ac:dyDescent="0.25">
      <c r="A170" s="52" t="s">
        <v>224</v>
      </c>
      <c r="B170" s="24" t="s">
        <v>179</v>
      </c>
      <c r="C170" s="15">
        <f t="shared" ref="C170:D170" si="57">C171</f>
        <v>0</v>
      </c>
      <c r="D170" s="15">
        <f t="shared" si="57"/>
        <v>0</v>
      </c>
      <c r="E170" s="15" t="e">
        <f t="shared" si="43"/>
        <v>#DIV/0!</v>
      </c>
    </row>
    <row r="171" spans="1:5" ht="47.25" hidden="1" customHeight="1" x14ac:dyDescent="0.25">
      <c r="A171" s="52" t="s">
        <v>225</v>
      </c>
      <c r="B171" s="24" t="s">
        <v>180</v>
      </c>
      <c r="C171" s="14"/>
      <c r="D171" s="15"/>
      <c r="E171" s="15" t="e">
        <f t="shared" si="43"/>
        <v>#DIV/0!</v>
      </c>
    </row>
    <row r="172" spans="1:5" ht="79.5" hidden="1" customHeight="1" x14ac:dyDescent="0.25">
      <c r="A172" s="52" t="s">
        <v>226</v>
      </c>
      <c r="B172" s="30" t="s">
        <v>183</v>
      </c>
      <c r="C172" s="15">
        <f t="shared" ref="C172:D172" si="58">C173+C174</f>
        <v>0</v>
      </c>
      <c r="D172" s="15">
        <f t="shared" si="58"/>
        <v>0</v>
      </c>
      <c r="E172" s="15" t="e">
        <f t="shared" si="43"/>
        <v>#DIV/0!</v>
      </c>
    </row>
    <row r="173" spans="1:5" ht="66" hidden="1" customHeight="1" x14ac:dyDescent="0.25">
      <c r="A173" s="52" t="s">
        <v>227</v>
      </c>
      <c r="B173" s="30" t="s">
        <v>182</v>
      </c>
      <c r="C173" s="14"/>
      <c r="D173" s="15"/>
      <c r="E173" s="15" t="e">
        <f t="shared" si="43"/>
        <v>#DIV/0!</v>
      </c>
    </row>
    <row r="174" spans="1:5" ht="81.75" hidden="1" customHeight="1" x14ac:dyDescent="0.25">
      <c r="A174" s="52" t="s">
        <v>228</v>
      </c>
      <c r="B174" s="30" t="s">
        <v>181</v>
      </c>
      <c r="C174" s="14"/>
      <c r="D174" s="15"/>
      <c r="E174" s="15" t="e">
        <f t="shared" si="43"/>
        <v>#DIV/0!</v>
      </c>
    </row>
    <row r="175" spans="1:5" ht="50.25" customHeight="1" x14ac:dyDescent="0.25">
      <c r="A175" s="52" t="s">
        <v>358</v>
      </c>
      <c r="B175" s="30" t="s">
        <v>160</v>
      </c>
      <c r="C175" s="14">
        <f>C176</f>
        <v>27197768.77</v>
      </c>
      <c r="D175" s="15">
        <f>D176</f>
        <v>27197768.77</v>
      </c>
      <c r="E175" s="15">
        <f t="shared" si="43"/>
        <v>100</v>
      </c>
    </row>
    <row r="176" spans="1:5" ht="69.75" customHeight="1" x14ac:dyDescent="0.25">
      <c r="A176" s="52" t="s">
        <v>359</v>
      </c>
      <c r="B176" s="30" t="s">
        <v>161</v>
      </c>
      <c r="C176" s="14">
        <v>27197768.77</v>
      </c>
      <c r="D176" s="15">
        <v>27197768.77</v>
      </c>
      <c r="E176" s="15">
        <f t="shared" si="43"/>
        <v>100</v>
      </c>
    </row>
    <row r="177" spans="1:5" ht="69.75" hidden="1" customHeight="1" x14ac:dyDescent="0.25">
      <c r="A177" s="43" t="s">
        <v>461</v>
      </c>
      <c r="B177" s="22" t="s">
        <v>142</v>
      </c>
      <c r="C177" s="14">
        <f>C178</f>
        <v>0</v>
      </c>
      <c r="D177" s="15">
        <f>D178</f>
        <v>0</v>
      </c>
      <c r="E177" s="15" t="e">
        <f t="shared" si="43"/>
        <v>#DIV/0!</v>
      </c>
    </row>
    <row r="178" spans="1:5" ht="66.75" hidden="1" customHeight="1" x14ac:dyDescent="0.25">
      <c r="A178" s="43" t="s">
        <v>460</v>
      </c>
      <c r="B178" s="22" t="s">
        <v>143</v>
      </c>
      <c r="C178" s="14"/>
      <c r="D178" s="15"/>
      <c r="E178" s="15" t="e">
        <f t="shared" si="43"/>
        <v>#DIV/0!</v>
      </c>
    </row>
    <row r="179" spans="1:5" ht="48" customHeight="1" x14ac:dyDescent="0.25">
      <c r="A179" s="43" t="s">
        <v>459</v>
      </c>
      <c r="B179" s="21" t="s">
        <v>82</v>
      </c>
      <c r="C179" s="14">
        <f t="shared" ref="C179:D179" si="59">C180</f>
        <v>971569</v>
      </c>
      <c r="D179" s="15">
        <f t="shared" si="59"/>
        <v>971569</v>
      </c>
      <c r="E179" s="15">
        <f t="shared" si="43"/>
        <v>100</v>
      </c>
    </row>
    <row r="180" spans="1:5" ht="51.75" customHeight="1" x14ac:dyDescent="0.25">
      <c r="A180" s="43" t="s">
        <v>462</v>
      </c>
      <c r="B180" s="9" t="s">
        <v>83</v>
      </c>
      <c r="C180" s="14">
        <v>971569</v>
      </c>
      <c r="D180" s="15">
        <v>971569</v>
      </c>
      <c r="E180" s="15">
        <f t="shared" si="43"/>
        <v>100</v>
      </c>
    </row>
    <row r="181" spans="1:5" ht="33.75" customHeight="1" x14ac:dyDescent="0.25">
      <c r="A181" s="43" t="s">
        <v>360</v>
      </c>
      <c r="B181" s="9" t="s">
        <v>84</v>
      </c>
      <c r="C181" s="14">
        <f t="shared" ref="C181:D181" si="60">C182</f>
        <v>1774642.5</v>
      </c>
      <c r="D181" s="15">
        <f t="shared" si="60"/>
        <v>1774642.5</v>
      </c>
      <c r="E181" s="15">
        <f t="shared" si="43"/>
        <v>100</v>
      </c>
    </row>
    <row r="182" spans="1:5" ht="42" customHeight="1" x14ac:dyDescent="0.25">
      <c r="A182" s="43" t="s">
        <v>361</v>
      </c>
      <c r="B182" s="9" t="s">
        <v>85</v>
      </c>
      <c r="C182" s="14">
        <v>1774642.5</v>
      </c>
      <c r="D182" s="15">
        <v>1774642.5</v>
      </c>
      <c r="E182" s="15">
        <f t="shared" si="43"/>
        <v>100</v>
      </c>
    </row>
    <row r="183" spans="1:5" ht="42" hidden="1" customHeight="1" x14ac:dyDescent="0.25">
      <c r="A183" s="43" t="s">
        <v>362</v>
      </c>
      <c r="B183" s="31" t="s">
        <v>239</v>
      </c>
      <c r="C183" s="14">
        <f>C184</f>
        <v>0</v>
      </c>
      <c r="D183" s="14">
        <f>D184</f>
        <v>0</v>
      </c>
      <c r="E183" s="15" t="e">
        <f t="shared" si="43"/>
        <v>#DIV/0!</v>
      </c>
    </row>
    <row r="184" spans="1:5" ht="42" hidden="1" customHeight="1" x14ac:dyDescent="0.25">
      <c r="A184" s="43" t="s">
        <v>363</v>
      </c>
      <c r="B184" s="31" t="s">
        <v>240</v>
      </c>
      <c r="C184" s="14"/>
      <c r="D184" s="15"/>
      <c r="E184" s="15" t="e">
        <f t="shared" si="43"/>
        <v>#DIV/0!</v>
      </c>
    </row>
    <row r="185" spans="1:5" ht="34.5" customHeight="1" x14ac:dyDescent="0.25">
      <c r="A185" s="43" t="s">
        <v>364</v>
      </c>
      <c r="B185" s="9" t="s">
        <v>86</v>
      </c>
      <c r="C185" s="14">
        <f t="shared" ref="C185:D185" si="61">C186</f>
        <v>430826</v>
      </c>
      <c r="D185" s="15">
        <f t="shared" si="61"/>
        <v>430826</v>
      </c>
      <c r="E185" s="15">
        <f t="shared" si="43"/>
        <v>100</v>
      </c>
    </row>
    <row r="186" spans="1:5" ht="41.25" customHeight="1" x14ac:dyDescent="0.25">
      <c r="A186" s="43" t="s">
        <v>365</v>
      </c>
      <c r="B186" s="9" t="s">
        <v>87</v>
      </c>
      <c r="C186" s="14">
        <v>430826</v>
      </c>
      <c r="D186" s="15">
        <v>430826</v>
      </c>
      <c r="E186" s="15">
        <f t="shared" si="43"/>
        <v>100</v>
      </c>
    </row>
    <row r="187" spans="1:5" ht="66.75" hidden="1" customHeight="1" x14ac:dyDescent="0.25">
      <c r="A187" s="43" t="s">
        <v>229</v>
      </c>
      <c r="B187" s="9" t="s">
        <v>88</v>
      </c>
      <c r="C187" s="14"/>
      <c r="D187" s="15"/>
      <c r="E187" s="15" t="e">
        <f t="shared" si="43"/>
        <v>#DIV/0!</v>
      </c>
    </row>
    <row r="188" spans="1:5" ht="65.25" hidden="1" customHeight="1" x14ac:dyDescent="0.25">
      <c r="A188" s="43" t="s">
        <v>230</v>
      </c>
      <c r="B188" s="9" t="s">
        <v>89</v>
      </c>
      <c r="C188" s="14"/>
      <c r="D188" s="15"/>
      <c r="E188" s="15" t="e">
        <f t="shared" si="43"/>
        <v>#DIV/0!</v>
      </c>
    </row>
    <row r="189" spans="1:5" ht="65.25" hidden="1" customHeight="1" x14ac:dyDescent="0.25">
      <c r="A189" s="43" t="s">
        <v>397</v>
      </c>
      <c r="B189" s="31" t="s">
        <v>400</v>
      </c>
      <c r="C189" s="14">
        <f>C190</f>
        <v>0</v>
      </c>
      <c r="D189" s="14">
        <f>D190</f>
        <v>0</v>
      </c>
      <c r="E189" s="15" t="e">
        <f t="shared" si="43"/>
        <v>#DIV/0!</v>
      </c>
    </row>
    <row r="190" spans="1:5" ht="65.25" hidden="1" customHeight="1" x14ac:dyDescent="0.25">
      <c r="A190" s="43" t="s">
        <v>398</v>
      </c>
      <c r="B190" s="31" t="s">
        <v>399</v>
      </c>
      <c r="C190" s="14"/>
      <c r="D190" s="15"/>
      <c r="E190" s="15" t="e">
        <f t="shared" si="43"/>
        <v>#DIV/0!</v>
      </c>
    </row>
    <row r="191" spans="1:5" ht="60" hidden="1" customHeight="1" x14ac:dyDescent="0.25">
      <c r="A191" s="43" t="s">
        <v>366</v>
      </c>
      <c r="B191" s="31" t="s">
        <v>202</v>
      </c>
      <c r="C191" s="15">
        <f t="shared" ref="C191:D191" si="62">C192</f>
        <v>0</v>
      </c>
      <c r="D191" s="15">
        <f t="shared" si="62"/>
        <v>0</v>
      </c>
      <c r="E191" s="15" t="e">
        <f t="shared" si="43"/>
        <v>#DIV/0!</v>
      </c>
    </row>
    <row r="192" spans="1:5" ht="60" hidden="1" customHeight="1" x14ac:dyDescent="0.25">
      <c r="A192" s="43" t="s">
        <v>367</v>
      </c>
      <c r="B192" s="31" t="s">
        <v>201</v>
      </c>
      <c r="C192" s="14"/>
      <c r="D192" s="15"/>
      <c r="E192" s="15" t="e">
        <f t="shared" si="43"/>
        <v>#DIV/0!</v>
      </c>
    </row>
    <row r="193" spans="1:5" ht="60" hidden="1" customHeight="1" x14ac:dyDescent="0.25">
      <c r="A193" s="43" t="s">
        <v>403</v>
      </c>
      <c r="B193" s="31" t="s">
        <v>402</v>
      </c>
      <c r="C193" s="14">
        <f>C194</f>
        <v>0</v>
      </c>
      <c r="D193" s="14">
        <f>D194</f>
        <v>0</v>
      </c>
      <c r="E193" s="15" t="e">
        <f t="shared" si="43"/>
        <v>#DIV/0!</v>
      </c>
    </row>
    <row r="194" spans="1:5" ht="60" hidden="1" customHeight="1" x14ac:dyDescent="0.25">
      <c r="A194" s="43" t="s">
        <v>404</v>
      </c>
      <c r="B194" s="31" t="s">
        <v>401</v>
      </c>
      <c r="C194" s="14"/>
      <c r="D194" s="15"/>
      <c r="E194" s="15" t="e">
        <f t="shared" si="43"/>
        <v>#DIV/0!</v>
      </c>
    </row>
    <row r="195" spans="1:5" ht="31.5" customHeight="1" x14ac:dyDescent="0.25">
      <c r="A195" s="43" t="s">
        <v>368</v>
      </c>
      <c r="B195" s="9" t="s">
        <v>90</v>
      </c>
      <c r="C195" s="14">
        <f>C196</f>
        <v>116520733.06</v>
      </c>
      <c r="D195" s="15">
        <f>D196</f>
        <v>116131560.55</v>
      </c>
      <c r="E195" s="15">
        <f t="shared" si="43"/>
        <v>99.666005783022655</v>
      </c>
    </row>
    <row r="196" spans="1:5" ht="27.75" customHeight="1" x14ac:dyDescent="0.25">
      <c r="A196" s="43" t="s">
        <v>369</v>
      </c>
      <c r="B196" s="9" t="s">
        <v>91</v>
      </c>
      <c r="C196" s="14">
        <v>116520733.06</v>
      </c>
      <c r="D196" s="15">
        <v>116131560.55</v>
      </c>
      <c r="E196" s="15">
        <f t="shared" si="43"/>
        <v>99.666005783022655</v>
      </c>
    </row>
    <row r="197" spans="1:5" ht="39" customHeight="1" x14ac:dyDescent="0.25">
      <c r="A197" s="43" t="s">
        <v>370</v>
      </c>
      <c r="B197" s="35" t="s">
        <v>92</v>
      </c>
      <c r="C197" s="14">
        <f>C198+C200+C202+C204+C206+C208+C210</f>
        <v>765067788.84000003</v>
      </c>
      <c r="D197" s="15">
        <f>D198+D200+D202+D204+D206+D208+D210</f>
        <v>720494334.65999997</v>
      </c>
      <c r="E197" s="15">
        <f t="shared" ref="E197:E238" si="63">D197/C197*100</f>
        <v>94.17392094789632</v>
      </c>
    </row>
    <row r="198" spans="1:5" ht="42" customHeight="1" x14ac:dyDescent="0.25">
      <c r="A198" s="43" t="s">
        <v>371</v>
      </c>
      <c r="B198" s="9" t="s">
        <v>93</v>
      </c>
      <c r="C198" s="15">
        <f t="shared" ref="C198:D198" si="64">C199</f>
        <v>691892962.5</v>
      </c>
      <c r="D198" s="15">
        <f t="shared" si="64"/>
        <v>668610469.83000004</v>
      </c>
      <c r="E198" s="15">
        <f t="shared" si="63"/>
        <v>96.634957438232377</v>
      </c>
    </row>
    <row r="199" spans="1:5" ht="39.75" customHeight="1" x14ac:dyDescent="0.25">
      <c r="A199" s="43" t="s">
        <v>372</v>
      </c>
      <c r="B199" s="9" t="s">
        <v>94</v>
      </c>
      <c r="C199" s="14">
        <v>691892962.5</v>
      </c>
      <c r="D199" s="15">
        <v>668610469.83000004</v>
      </c>
      <c r="E199" s="15">
        <f t="shared" si="63"/>
        <v>96.634957438232377</v>
      </c>
    </row>
    <row r="200" spans="1:5" ht="71.25" customHeight="1" x14ac:dyDescent="0.25">
      <c r="A200" s="43" t="s">
        <v>373</v>
      </c>
      <c r="B200" s="9" t="s">
        <v>95</v>
      </c>
      <c r="C200" s="14">
        <f t="shared" ref="C200:D200" si="65">C201</f>
        <v>4921231</v>
      </c>
      <c r="D200" s="15">
        <f t="shared" si="65"/>
        <v>4844872.9000000004</v>
      </c>
      <c r="E200" s="15">
        <f t="shared" si="63"/>
        <v>98.448394314349414</v>
      </c>
    </row>
    <row r="201" spans="1:5" ht="79.5" customHeight="1" x14ac:dyDescent="0.25">
      <c r="A201" s="43" t="s">
        <v>374</v>
      </c>
      <c r="B201" s="32" t="s">
        <v>96</v>
      </c>
      <c r="C201" s="14">
        <v>4921231</v>
      </c>
      <c r="D201" s="15">
        <v>4844872.9000000004</v>
      </c>
      <c r="E201" s="15">
        <f t="shared" si="63"/>
        <v>98.448394314349414</v>
      </c>
    </row>
    <row r="202" spans="1:5" ht="75" customHeight="1" x14ac:dyDescent="0.25">
      <c r="A202" s="43" t="s">
        <v>375</v>
      </c>
      <c r="B202" s="9" t="s">
        <v>97</v>
      </c>
      <c r="C202" s="14">
        <f t="shared" ref="C202:D202" si="66">C203</f>
        <v>68239577.340000004</v>
      </c>
      <c r="D202" s="15">
        <f t="shared" si="66"/>
        <v>47024973.93</v>
      </c>
      <c r="E202" s="15">
        <f t="shared" si="63"/>
        <v>68.911584395812724</v>
      </c>
    </row>
    <row r="203" spans="1:5" ht="69.75" customHeight="1" x14ac:dyDescent="0.25">
      <c r="A203" s="43" t="s">
        <v>376</v>
      </c>
      <c r="B203" s="9" t="s">
        <v>98</v>
      </c>
      <c r="C203" s="14">
        <v>68239577.340000004</v>
      </c>
      <c r="D203" s="15">
        <v>47024973.93</v>
      </c>
      <c r="E203" s="15">
        <f t="shared" si="63"/>
        <v>68.911584395812724</v>
      </c>
    </row>
    <row r="204" spans="1:5" ht="61.5" hidden="1" customHeight="1" x14ac:dyDescent="0.25">
      <c r="A204" s="43" t="s">
        <v>377</v>
      </c>
      <c r="B204" s="9" t="s">
        <v>206</v>
      </c>
      <c r="C204" s="14">
        <f t="shared" ref="C204:D204" si="67">C205</f>
        <v>0</v>
      </c>
      <c r="D204" s="15">
        <f t="shared" si="67"/>
        <v>0</v>
      </c>
      <c r="E204" s="15" t="e">
        <f t="shared" si="63"/>
        <v>#DIV/0!</v>
      </c>
    </row>
    <row r="205" spans="1:5" ht="63.75" hidden="1" customHeight="1" x14ac:dyDescent="0.25">
      <c r="A205" s="43" t="s">
        <v>378</v>
      </c>
      <c r="B205" s="9" t="s">
        <v>205</v>
      </c>
      <c r="C205" s="14"/>
      <c r="D205" s="15"/>
      <c r="E205" s="15" t="e">
        <f t="shared" si="63"/>
        <v>#DIV/0!</v>
      </c>
    </row>
    <row r="206" spans="1:5" ht="49.5" customHeight="1" x14ac:dyDescent="0.25">
      <c r="A206" s="43" t="s">
        <v>379</v>
      </c>
      <c r="B206" s="9" t="s">
        <v>99</v>
      </c>
      <c r="C206" s="14">
        <f t="shared" ref="C206:D206" si="68">C207</f>
        <v>14018</v>
      </c>
      <c r="D206" s="15">
        <f t="shared" si="68"/>
        <v>14018</v>
      </c>
      <c r="E206" s="15">
        <f t="shared" si="63"/>
        <v>100</v>
      </c>
    </row>
    <row r="207" spans="1:5" ht="68.25" customHeight="1" x14ac:dyDescent="0.25">
      <c r="A207" s="43" t="s">
        <v>380</v>
      </c>
      <c r="B207" s="9" t="s">
        <v>100</v>
      </c>
      <c r="C207" s="14">
        <v>14018</v>
      </c>
      <c r="D207" s="15">
        <v>14018</v>
      </c>
      <c r="E207" s="15">
        <f t="shared" si="63"/>
        <v>100</v>
      </c>
    </row>
    <row r="208" spans="1:5" ht="38.25" hidden="1" customHeight="1" x14ac:dyDescent="0.25">
      <c r="A208" s="43" t="s">
        <v>231</v>
      </c>
      <c r="B208" s="9" t="s">
        <v>101</v>
      </c>
      <c r="C208" s="14">
        <f t="shared" ref="C208:D208" si="69">C209</f>
        <v>0</v>
      </c>
      <c r="D208" s="15">
        <f t="shared" si="69"/>
        <v>0</v>
      </c>
      <c r="E208" s="15" t="e">
        <f t="shared" si="63"/>
        <v>#DIV/0!</v>
      </c>
    </row>
    <row r="209" spans="1:5" ht="51.75" hidden="1" customHeight="1" x14ac:dyDescent="0.25">
      <c r="A209" s="52" t="s">
        <v>232</v>
      </c>
      <c r="B209" s="9" t="s">
        <v>102</v>
      </c>
      <c r="C209" s="14"/>
      <c r="D209" s="15"/>
      <c r="E209" s="15" t="e">
        <f t="shared" si="63"/>
        <v>#DIV/0!</v>
      </c>
    </row>
    <row r="210" spans="1:5" ht="36.75" hidden="1" customHeight="1" x14ac:dyDescent="0.25">
      <c r="A210" s="52" t="s">
        <v>233</v>
      </c>
      <c r="B210" s="23" t="s">
        <v>145</v>
      </c>
      <c r="C210" s="14">
        <f>C211</f>
        <v>0</v>
      </c>
      <c r="D210" s="15">
        <f>D211</f>
        <v>0</v>
      </c>
      <c r="E210" s="15" t="e">
        <f t="shared" si="63"/>
        <v>#DIV/0!</v>
      </c>
    </row>
    <row r="211" spans="1:5" ht="38.25" hidden="1" customHeight="1" x14ac:dyDescent="0.25">
      <c r="A211" s="52" t="s">
        <v>234</v>
      </c>
      <c r="B211" s="23" t="s">
        <v>146</v>
      </c>
      <c r="C211" s="14"/>
      <c r="D211" s="15"/>
      <c r="E211" s="15" t="e">
        <f t="shared" si="63"/>
        <v>#DIV/0!</v>
      </c>
    </row>
    <row r="212" spans="1:5" ht="26.25" customHeight="1" x14ac:dyDescent="0.25">
      <c r="A212" s="43" t="s">
        <v>381</v>
      </c>
      <c r="B212" s="35" t="s">
        <v>103</v>
      </c>
      <c r="C212" s="15">
        <f>C213+C223+C221+C219+C217+C215</f>
        <v>77735136.170000002</v>
      </c>
      <c r="D212" s="15">
        <f>D213+D223+D221+D219+D217+D215</f>
        <v>77598783.11999999</v>
      </c>
      <c r="E212" s="15">
        <f t="shared" si="63"/>
        <v>99.824592768832588</v>
      </c>
    </row>
    <row r="213" spans="1:5" ht="51.75" customHeight="1" x14ac:dyDescent="0.25">
      <c r="A213" s="43" t="s">
        <v>382</v>
      </c>
      <c r="B213" s="9" t="s">
        <v>104</v>
      </c>
      <c r="C213" s="14">
        <f t="shared" ref="C213:D213" si="70">C214</f>
        <v>28490156.18</v>
      </c>
      <c r="D213" s="15">
        <f t="shared" si="70"/>
        <v>28356616.300000001</v>
      </c>
      <c r="E213" s="15">
        <f t="shared" si="63"/>
        <v>99.53127712197751</v>
      </c>
    </row>
    <row r="214" spans="1:5" ht="68.25" customHeight="1" x14ac:dyDescent="0.25">
      <c r="A214" s="43" t="s">
        <v>383</v>
      </c>
      <c r="B214" s="9" t="s">
        <v>105</v>
      </c>
      <c r="C214" s="14">
        <v>28490156.18</v>
      </c>
      <c r="D214" s="15">
        <v>28356616.300000001</v>
      </c>
      <c r="E214" s="15">
        <f t="shared" si="63"/>
        <v>99.53127712197751</v>
      </c>
    </row>
    <row r="215" spans="1:5" ht="135.75" customHeight="1" x14ac:dyDescent="0.25">
      <c r="A215" s="43" t="s">
        <v>435</v>
      </c>
      <c r="B215" s="31" t="s">
        <v>406</v>
      </c>
      <c r="C215" s="14">
        <f>C216</f>
        <v>1219920</v>
      </c>
      <c r="D215" s="14">
        <f>D216</f>
        <v>1217106.83</v>
      </c>
      <c r="E215" s="15">
        <f t="shared" si="63"/>
        <v>99.769397173585162</v>
      </c>
    </row>
    <row r="216" spans="1:5" ht="150" customHeight="1" x14ac:dyDescent="0.25">
      <c r="A216" s="43" t="s">
        <v>436</v>
      </c>
      <c r="B216" s="31" t="s">
        <v>405</v>
      </c>
      <c r="C216" s="14">
        <v>1219920</v>
      </c>
      <c r="D216" s="15">
        <v>1217106.83</v>
      </c>
      <c r="E216" s="15">
        <f t="shared" si="63"/>
        <v>99.769397173585162</v>
      </c>
    </row>
    <row r="217" spans="1:5" ht="68.25" customHeight="1" x14ac:dyDescent="0.25">
      <c r="A217" s="43" t="s">
        <v>384</v>
      </c>
      <c r="B217" s="31" t="s">
        <v>204</v>
      </c>
      <c r="C217" s="15">
        <f t="shared" ref="C217:D217" si="71">C218</f>
        <v>3606532.99</v>
      </c>
      <c r="D217" s="15">
        <f t="shared" si="71"/>
        <v>3606532.99</v>
      </c>
      <c r="E217" s="15">
        <f t="shared" si="63"/>
        <v>100</v>
      </c>
    </row>
    <row r="218" spans="1:5" ht="72.75" customHeight="1" x14ac:dyDescent="0.25">
      <c r="A218" s="43" t="s">
        <v>385</v>
      </c>
      <c r="B218" s="31" t="s">
        <v>203</v>
      </c>
      <c r="C218" s="14">
        <v>3606532.99</v>
      </c>
      <c r="D218" s="15">
        <v>3606532.99</v>
      </c>
      <c r="E218" s="15">
        <f t="shared" si="63"/>
        <v>100</v>
      </c>
    </row>
    <row r="219" spans="1:5" ht="53.25" customHeight="1" x14ac:dyDescent="0.25">
      <c r="A219" s="43" t="s">
        <v>386</v>
      </c>
      <c r="B219" s="31" t="s">
        <v>162</v>
      </c>
      <c r="C219" s="14">
        <f>C220</f>
        <v>42989690</v>
      </c>
      <c r="D219" s="15">
        <f>D220</f>
        <v>42989690</v>
      </c>
      <c r="E219" s="15">
        <f t="shared" si="63"/>
        <v>100</v>
      </c>
    </row>
    <row r="220" spans="1:5" ht="66.75" customHeight="1" x14ac:dyDescent="0.25">
      <c r="A220" s="43" t="s">
        <v>387</v>
      </c>
      <c r="B220" s="31" t="s">
        <v>163</v>
      </c>
      <c r="C220" s="14">
        <v>42989690</v>
      </c>
      <c r="D220" s="15">
        <v>42989690</v>
      </c>
      <c r="E220" s="15">
        <f t="shared" si="63"/>
        <v>100</v>
      </c>
    </row>
    <row r="221" spans="1:5" ht="60" hidden="1" customHeight="1" x14ac:dyDescent="0.25">
      <c r="A221" s="43" t="s">
        <v>235</v>
      </c>
      <c r="B221" s="9" t="s">
        <v>119</v>
      </c>
      <c r="C221" s="14">
        <f t="shared" ref="C221:D221" si="72">C222</f>
        <v>0</v>
      </c>
      <c r="D221" s="15">
        <f t="shared" si="72"/>
        <v>0</v>
      </c>
      <c r="E221" s="15" t="e">
        <f t="shared" si="63"/>
        <v>#DIV/0!</v>
      </c>
    </row>
    <row r="222" spans="1:5" ht="60" hidden="1" customHeight="1" x14ac:dyDescent="0.25">
      <c r="A222" s="43" t="s">
        <v>236</v>
      </c>
      <c r="B222" s="9" t="s">
        <v>118</v>
      </c>
      <c r="C222" s="14"/>
      <c r="D222" s="15"/>
      <c r="E222" s="15" t="e">
        <f t="shared" si="63"/>
        <v>#DIV/0!</v>
      </c>
    </row>
    <row r="223" spans="1:5" ht="30.75" customHeight="1" x14ac:dyDescent="0.25">
      <c r="A223" s="43" t="s">
        <v>388</v>
      </c>
      <c r="B223" s="9" t="s">
        <v>106</v>
      </c>
      <c r="C223" s="14">
        <f t="shared" ref="C223:D223" si="73">C224</f>
        <v>1428837</v>
      </c>
      <c r="D223" s="15">
        <f t="shared" si="73"/>
        <v>1428837</v>
      </c>
      <c r="E223" s="15">
        <f t="shared" si="63"/>
        <v>100</v>
      </c>
    </row>
    <row r="224" spans="1:5" ht="36" customHeight="1" x14ac:dyDescent="0.25">
      <c r="A224" s="43" t="s">
        <v>389</v>
      </c>
      <c r="B224" s="9" t="s">
        <v>107</v>
      </c>
      <c r="C224" s="14">
        <v>1428837</v>
      </c>
      <c r="D224" s="15">
        <v>1428837</v>
      </c>
      <c r="E224" s="15">
        <f t="shared" si="63"/>
        <v>100</v>
      </c>
    </row>
    <row r="225" spans="1:5" ht="36" customHeight="1" x14ac:dyDescent="0.25">
      <c r="A225" s="43" t="s">
        <v>437</v>
      </c>
      <c r="B225" s="35" t="s">
        <v>108</v>
      </c>
      <c r="C225" s="14">
        <f t="shared" ref="C225:D225" si="74">C226</f>
        <v>30000</v>
      </c>
      <c r="D225" s="15">
        <f t="shared" si="74"/>
        <v>30000</v>
      </c>
      <c r="E225" s="15">
        <f t="shared" si="63"/>
        <v>100</v>
      </c>
    </row>
    <row r="226" spans="1:5" ht="38.25" customHeight="1" x14ac:dyDescent="0.25">
      <c r="A226" s="43" t="s">
        <v>438</v>
      </c>
      <c r="B226" s="9" t="s">
        <v>109</v>
      </c>
      <c r="C226" s="14">
        <f t="shared" ref="C226:D226" si="75">C227</f>
        <v>30000</v>
      </c>
      <c r="D226" s="15">
        <f t="shared" si="75"/>
        <v>30000</v>
      </c>
      <c r="E226" s="15">
        <f t="shared" si="63"/>
        <v>100</v>
      </c>
    </row>
    <row r="227" spans="1:5" ht="44.25" customHeight="1" x14ac:dyDescent="0.25">
      <c r="A227" s="43" t="s">
        <v>439</v>
      </c>
      <c r="B227" s="9" t="s">
        <v>110</v>
      </c>
      <c r="C227" s="14">
        <v>30000</v>
      </c>
      <c r="D227" s="15">
        <v>30000</v>
      </c>
      <c r="E227" s="15">
        <f t="shared" si="63"/>
        <v>100</v>
      </c>
    </row>
    <row r="228" spans="1:5" ht="80.25" customHeight="1" x14ac:dyDescent="0.25">
      <c r="A228" s="43" t="s">
        <v>440</v>
      </c>
      <c r="B228" s="31" t="s">
        <v>184</v>
      </c>
      <c r="C228" s="15">
        <f t="shared" ref="C228:D229" si="76">C229</f>
        <v>198450</v>
      </c>
      <c r="D228" s="15">
        <f t="shared" si="76"/>
        <v>0</v>
      </c>
      <c r="E228" s="15">
        <f t="shared" si="63"/>
        <v>0</v>
      </c>
    </row>
    <row r="229" spans="1:5" ht="91.5" customHeight="1" x14ac:dyDescent="0.25">
      <c r="A229" s="43" t="s">
        <v>441</v>
      </c>
      <c r="B229" s="31" t="s">
        <v>185</v>
      </c>
      <c r="C229" s="15">
        <f t="shared" si="76"/>
        <v>198450</v>
      </c>
      <c r="D229" s="15">
        <f t="shared" si="76"/>
        <v>0</v>
      </c>
      <c r="E229" s="15">
        <f t="shared" si="63"/>
        <v>0</v>
      </c>
    </row>
    <row r="230" spans="1:5" ht="87" customHeight="1" x14ac:dyDescent="0.25">
      <c r="A230" s="43" t="s">
        <v>442</v>
      </c>
      <c r="B230" s="31" t="s">
        <v>186</v>
      </c>
      <c r="C230" s="15">
        <f t="shared" ref="C230:D230" si="77">C231+C234</f>
        <v>198450</v>
      </c>
      <c r="D230" s="15">
        <f t="shared" si="77"/>
        <v>0</v>
      </c>
      <c r="E230" s="15">
        <f t="shared" si="63"/>
        <v>0</v>
      </c>
    </row>
    <row r="231" spans="1:5" ht="54" hidden="1" customHeight="1" x14ac:dyDescent="0.25">
      <c r="A231" s="43" t="s">
        <v>443</v>
      </c>
      <c r="B231" s="31" t="s">
        <v>187</v>
      </c>
      <c r="C231" s="15">
        <f t="shared" ref="C231:D231" si="78">C232+C233</f>
        <v>0</v>
      </c>
      <c r="D231" s="15">
        <f t="shared" si="78"/>
        <v>0</v>
      </c>
      <c r="E231" s="15" t="e">
        <f t="shared" si="63"/>
        <v>#DIV/0!</v>
      </c>
    </row>
    <row r="232" spans="1:5" ht="44.25" hidden="1" customHeight="1" x14ac:dyDescent="0.25">
      <c r="A232" s="43" t="s">
        <v>444</v>
      </c>
      <c r="B232" s="31" t="s">
        <v>188</v>
      </c>
      <c r="C232" s="14"/>
      <c r="D232" s="15"/>
      <c r="E232" s="15" t="e">
        <f t="shared" si="63"/>
        <v>#DIV/0!</v>
      </c>
    </row>
    <row r="233" spans="1:5" ht="44.25" hidden="1" customHeight="1" x14ac:dyDescent="0.25">
      <c r="A233" s="43" t="s">
        <v>445</v>
      </c>
      <c r="B233" s="31" t="s">
        <v>189</v>
      </c>
      <c r="C233" s="14"/>
      <c r="D233" s="15"/>
      <c r="E233" s="15" t="e">
        <f t="shared" si="63"/>
        <v>#DIV/0!</v>
      </c>
    </row>
    <row r="234" spans="1:5" ht="64.5" customHeight="1" x14ac:dyDescent="0.25">
      <c r="A234" s="43" t="s">
        <v>446</v>
      </c>
      <c r="B234" s="31" t="s">
        <v>190</v>
      </c>
      <c r="C234" s="14">
        <v>198450</v>
      </c>
      <c r="D234" s="15">
        <v>0</v>
      </c>
      <c r="E234" s="15">
        <f t="shared" si="63"/>
        <v>0</v>
      </c>
    </row>
    <row r="235" spans="1:5" ht="60" customHeight="1" x14ac:dyDescent="0.25">
      <c r="A235" s="43" t="s">
        <v>447</v>
      </c>
      <c r="B235" s="9" t="s">
        <v>111</v>
      </c>
      <c r="C235" s="15">
        <f t="shared" ref="C235:D235" si="79">C236</f>
        <v>0</v>
      </c>
      <c r="D235" s="15">
        <f t="shared" si="79"/>
        <v>198450</v>
      </c>
      <c r="E235" s="15"/>
    </row>
    <row r="236" spans="1:5" ht="60" customHeight="1" x14ac:dyDescent="0.25">
      <c r="A236" s="43" t="s">
        <v>448</v>
      </c>
      <c r="B236" s="9" t="s">
        <v>112</v>
      </c>
      <c r="C236" s="15">
        <f t="shared" ref="C236:D236" si="80">C237</f>
        <v>0</v>
      </c>
      <c r="D236" s="15">
        <f t="shared" si="80"/>
        <v>198450</v>
      </c>
      <c r="E236" s="15"/>
    </row>
    <row r="237" spans="1:5" ht="60" customHeight="1" x14ac:dyDescent="0.25">
      <c r="A237" s="43" t="s">
        <v>449</v>
      </c>
      <c r="B237" s="9" t="s">
        <v>113</v>
      </c>
      <c r="C237" s="14">
        <v>0</v>
      </c>
      <c r="D237" s="15">
        <v>198450</v>
      </c>
      <c r="E237" s="15"/>
    </row>
    <row r="238" spans="1:5" ht="36.75" customHeight="1" x14ac:dyDescent="0.25">
      <c r="A238" s="43" t="s">
        <v>390</v>
      </c>
      <c r="B238" s="35" t="s">
        <v>114</v>
      </c>
      <c r="C238" s="14">
        <f>C146+C4</f>
        <v>1607982117.1400001</v>
      </c>
      <c r="D238" s="15">
        <f>D146+D4</f>
        <v>1574300616.8299999</v>
      </c>
      <c r="E238" s="15">
        <f t="shared" si="63"/>
        <v>97.905356039039347</v>
      </c>
    </row>
    <row r="239" spans="1:5" ht="15.75" x14ac:dyDescent="0.25">
      <c r="A239" s="10"/>
      <c r="B239" s="11"/>
      <c r="C239" s="10"/>
      <c r="D239" s="37"/>
      <c r="E239" s="10"/>
    </row>
    <row r="240" spans="1:5" ht="15.75" x14ac:dyDescent="0.25">
      <c r="A240" s="10"/>
      <c r="B240" s="11"/>
      <c r="C240" s="10"/>
      <c r="D240" s="37"/>
      <c r="E240" s="10"/>
    </row>
    <row r="241" spans="1:5" ht="21" x14ac:dyDescent="0.35">
      <c r="A241" s="60" t="s">
        <v>209</v>
      </c>
      <c r="B241" s="61"/>
    </row>
    <row r="242" spans="1:5" ht="21" x14ac:dyDescent="0.35">
      <c r="A242" s="60" t="s">
        <v>210</v>
      </c>
      <c r="B242" s="61"/>
      <c r="D242" s="62" t="s">
        <v>211</v>
      </c>
      <c r="E242" s="63"/>
    </row>
    <row r="247" spans="1:5" ht="15.75" x14ac:dyDescent="0.25">
      <c r="A247" s="10" t="s">
        <v>212</v>
      </c>
    </row>
    <row r="248" spans="1:5" ht="15.75" x14ac:dyDescent="0.25">
      <c r="A248" s="10" t="s">
        <v>213</v>
      </c>
    </row>
    <row r="249" spans="1:5" ht="15.75" x14ac:dyDescent="0.25">
      <c r="A249" s="10"/>
    </row>
    <row r="250" spans="1:5" ht="15.75" x14ac:dyDescent="0.25">
      <c r="A250" s="10"/>
    </row>
  </sheetData>
  <mergeCells count="4">
    <mergeCell ref="A1:E1"/>
    <mergeCell ref="A241:B241"/>
    <mergeCell ref="A242:B242"/>
    <mergeCell ref="D242:E242"/>
  </mergeCells>
  <conditionalFormatting sqref="A241:A242 C241:E241 C242:D242 A147 C147:D147 A239:E240 A1:E4 A148:D238 A243:E1048576 A5:D146 E5:E238">
    <cfRule type="expression" dxfId="1" priority="5" stopIfTrue="1">
      <formula>AND(#REF!=0,$C1=0,$D1=0,LEFT($A1,3)="000")</formula>
    </cfRule>
    <cfRule type="expression" dxfId="0" priority="6" stopIfTrue="1">
      <formula>IFERROR(RIGHT($A1,14)="00000000000000",)</formula>
    </cfRule>
  </conditionalFormatting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район 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User001</cp:lastModifiedBy>
  <cp:lastPrinted>2023-03-24T08:39:43Z</cp:lastPrinted>
  <dcterms:created xsi:type="dcterms:W3CDTF">2018-07-13T11:05:27Z</dcterms:created>
  <dcterms:modified xsi:type="dcterms:W3CDTF">2026-03-31T07:40:19Z</dcterms:modified>
</cp:coreProperties>
</file>