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Мои документы\ОЦЕНКА КАЧЕСТВА ФИНАНСОВОГО МЕНЕДЖМЕНТА\2024\"/>
    </mc:Choice>
  </mc:AlternateContent>
  <bookViews>
    <workbookView xWindow="0" yWindow="0" windowWidth="19080" windowHeight="11520" tabRatio="853"/>
  </bookViews>
  <sheets>
    <sheet name="data" sheetId="108" r:id="rId1"/>
  </sheets>
  <definedNames>
    <definedName name="_xlnm._FilterDatabase" localSheetId="0" hidden="1">data!$A$4:$D$65</definedName>
    <definedName name="_xlnm.Print_Titles" localSheetId="0">data!$A:$D,data!$4:$6</definedName>
  </definedNames>
  <calcPr calcId="162913"/>
</workbook>
</file>

<file path=xl/calcChain.xml><?xml version="1.0" encoding="utf-8"?>
<calcChain xmlns="http://schemas.openxmlformats.org/spreadsheetml/2006/main">
  <c r="K61" i="108" l="1"/>
  <c r="K44" i="108"/>
  <c r="G66" i="108" l="1"/>
  <c r="K66" i="108"/>
  <c r="F18" i="108" l="1"/>
  <c r="H52" i="108" l="1"/>
  <c r="H66" i="108"/>
  <c r="K7" i="108"/>
  <c r="J7" i="108"/>
  <c r="I7" i="108"/>
  <c r="H7" i="108"/>
  <c r="G7" i="108"/>
  <c r="F7" i="108"/>
  <c r="E7" i="108"/>
  <c r="H13" i="108"/>
  <c r="H18" i="108"/>
  <c r="H25" i="108"/>
  <c r="H30" i="108"/>
  <c r="H42" i="108"/>
  <c r="H44" i="108"/>
  <c r="H50" i="108"/>
  <c r="H61" i="108"/>
  <c r="G44" i="108"/>
  <c r="G50" i="108"/>
  <c r="G52" i="108"/>
  <c r="G61" i="108"/>
  <c r="G13" i="108"/>
  <c r="G18" i="108"/>
  <c r="G25" i="108"/>
  <c r="G30" i="108"/>
  <c r="G42" i="108"/>
  <c r="E66" i="108"/>
  <c r="I66" i="108"/>
  <c r="E13" i="108"/>
  <c r="E18" i="108"/>
  <c r="E25" i="108"/>
  <c r="E30" i="108"/>
  <c r="E42" i="108"/>
  <c r="E44" i="108"/>
  <c r="E50" i="108"/>
  <c r="E52" i="108"/>
  <c r="E61" i="108"/>
  <c r="F13" i="108"/>
  <c r="F30" i="108"/>
  <c r="F42" i="108"/>
  <c r="F44" i="108"/>
  <c r="F50" i="108"/>
  <c r="F52" i="108"/>
  <c r="F61" i="108"/>
  <c r="F66" i="108"/>
  <c r="F25" i="108"/>
  <c r="G65" i="108" l="1"/>
  <c r="G67" i="108" s="1"/>
  <c r="H65" i="108"/>
  <c r="H67" i="108" s="1"/>
  <c r="E65" i="108"/>
  <c r="E67" i="108" s="1"/>
  <c r="F65" i="108"/>
  <c r="F67" i="108" s="1"/>
  <c r="J66" i="108"/>
  <c r="J61" i="108"/>
  <c r="I61" i="108"/>
  <c r="J50" i="108" l="1"/>
  <c r="J52" i="108"/>
  <c r="J44" i="108" l="1"/>
  <c r="J42" i="108"/>
  <c r="J30" i="108"/>
  <c r="J25" i="108"/>
  <c r="J18" i="108"/>
  <c r="J13" i="108"/>
  <c r="J65" i="108" l="1"/>
  <c r="J67" i="108" s="1"/>
  <c r="I52" i="108" l="1"/>
  <c r="K52" i="108"/>
  <c r="K50" i="108"/>
  <c r="I50" i="108" l="1"/>
  <c r="I44" i="108"/>
  <c r="I42" i="108"/>
  <c r="K42" i="108"/>
  <c r="I30" i="108"/>
  <c r="K30" i="108"/>
  <c r="I25" i="108"/>
  <c r="K25" i="108"/>
  <c r="I18" i="108"/>
  <c r="K18" i="108"/>
  <c r="I13" i="108"/>
  <c r="K13" i="108"/>
  <c r="K65" i="108" l="1"/>
  <c r="K67" i="108" s="1"/>
  <c r="I65" i="108"/>
  <c r="I67" i="108" s="1"/>
</calcChain>
</file>

<file path=xl/sharedStrings.xml><?xml version="1.0" encoding="utf-8"?>
<sst xmlns="http://schemas.openxmlformats.org/spreadsheetml/2006/main" count="135" uniqueCount="118">
  <si>
    <t>Наличие судебных решений, вступивших в законную силу в отчетном периоде и предусматривающих полное или частичное удовлетворение исковых требований о возмещении ущерба от незаконных действий или бездействия главного администратора или его должностных лиц</t>
  </si>
  <si>
    <t>Наличие судебных решений, вступивших в законную силу в отчетном периоде и предусматривающих полное или частичное удовлетворение исковых требований к главному администратору, предъявленных в порядке субсидиарной ответственности по денежным обязательствам подведомственных ему получателей бюджетных средств</t>
  </si>
  <si>
    <t>Наличие решения налогового органа о взыскании налога, сбора, страхового взноса, пеней и штрафов к главному администратору, предусматривающих обращение взыскания на средства бюджетов бюджетной системы Российской Федерации</t>
  </si>
  <si>
    <t>Приостановление операций по расходованию средств на лицевом счете главного администратора в связи с нарушением процедур исполнения судебных актов и решений налоговых органов, предусматривающих обращение взыскания на средства бюджетов бюджетной системы Российской Федерации</t>
  </si>
  <si>
    <t>Наличие просроченной кредиторской задолженности на конец отчетного года</t>
  </si>
  <si>
    <t>№</t>
  </si>
  <si>
    <t>1</t>
  </si>
  <si>
    <t>1.1</t>
  </si>
  <si>
    <t>1.2</t>
  </si>
  <si>
    <t>2.1</t>
  </si>
  <si>
    <t>2.2</t>
  </si>
  <si>
    <t>3</t>
  </si>
  <si>
    <t>3.1</t>
  </si>
  <si>
    <t>3.2</t>
  </si>
  <si>
    <t>3.3</t>
  </si>
  <si>
    <t>4</t>
  </si>
  <si>
    <t>4.1</t>
  </si>
  <si>
    <t>4.2</t>
  </si>
  <si>
    <t>5</t>
  </si>
  <si>
    <t>5.1</t>
  </si>
  <si>
    <t>5.2</t>
  </si>
  <si>
    <t>5.3</t>
  </si>
  <si>
    <t>5.4</t>
  </si>
  <si>
    <t>5.5</t>
  </si>
  <si>
    <t>5.6</t>
  </si>
  <si>
    <t>6</t>
  </si>
  <si>
    <t>6.1</t>
  </si>
  <si>
    <t>7</t>
  </si>
  <si>
    <t>7.1</t>
  </si>
  <si>
    <t>7.2</t>
  </si>
  <si>
    <t>7.3</t>
  </si>
  <si>
    <t>7.4</t>
  </si>
  <si>
    <t>8</t>
  </si>
  <si>
    <t>8.1</t>
  </si>
  <si>
    <t>Удельный вес</t>
  </si>
  <si>
    <t>Итоговая оценка качества финансового менеджмента</t>
  </si>
  <si>
    <t>Наименование группы, показателя</t>
  </si>
  <si>
    <t>Показатели качества управления расходами бюджета на финансовое обеспечение деятельности главного администратора</t>
  </si>
  <si>
    <t>Неправомерное и неэффективное использование бюджетных средств</t>
  </si>
  <si>
    <t>Нарушения требований к формированию и представлению документов, необходимых для планирования бюджета</t>
  </si>
  <si>
    <t>Доля не исполненных на конец отчетного финансового года бюджетных ассигнований</t>
  </si>
  <si>
    <t>Несоблюдение правил планирования закупок</t>
  </si>
  <si>
    <t>Показатели качества управления расходами бюджета на социальное обеспечение и иные выплаты населению</t>
  </si>
  <si>
    <t>Нарушение правил, условий предоставления бюджетных инвестиций, субсидий</t>
  </si>
  <si>
    <t>Показатели качества управления расходами бюджета на предоставление межбюджетных трансфертов</t>
  </si>
  <si>
    <t>Нарушение условий предоставления межбюджетных трансфертов</t>
  </si>
  <si>
    <t>Нарушение правил, условий предоставления субсидий</t>
  </si>
  <si>
    <t>Показатели качества управления расходами, осуществляемыми за счет межбюджетных трансфертов из федерального бюджета</t>
  </si>
  <si>
    <t>Обеспечение выполнения условий соглашений о предоставлении субсидий и иных межбюджетных трансфертов из федерального бюджета, включая достижение показателей результативности их использования</t>
  </si>
  <si>
    <t>Показатели качества управления расходами бюджета на исполнение судебных актов и решений налоговых органов</t>
  </si>
  <si>
    <t>Неэффективное использование бюджетных средств на исполнение судебных актов</t>
  </si>
  <si>
    <t>Показатели качества управления доходами бюджета</t>
  </si>
  <si>
    <t>Исполнение утвержденных сумм доходов по администрируемым налоговым и неналоговым доходам</t>
  </si>
  <si>
    <t>Показатели качества управления активами, финансового контроля, управления кредиторской задолженностью</t>
  </si>
  <si>
    <t>Проведение инвентаризации</t>
  </si>
  <si>
    <t>Недостачи и хищения</t>
  </si>
  <si>
    <t>Осуществление главными администраторами внутреннего финансового аудита</t>
  </si>
  <si>
    <t>Равномерность расходов</t>
  </si>
  <si>
    <t>2</t>
  </si>
  <si>
    <t>9</t>
  </si>
  <si>
    <t>10</t>
  </si>
  <si>
    <t>1.3</t>
  </si>
  <si>
    <t>1.4</t>
  </si>
  <si>
    <t>1.5</t>
  </si>
  <si>
    <t>2.3</t>
  </si>
  <si>
    <t>2.4</t>
  </si>
  <si>
    <t>3.4</t>
  </si>
  <si>
    <t>3.5</t>
  </si>
  <si>
    <t>3.6</t>
  </si>
  <si>
    <t>4.3</t>
  </si>
  <si>
    <t>4.4</t>
  </si>
  <si>
    <t>5.7</t>
  </si>
  <si>
    <t>5.8</t>
  </si>
  <si>
    <t>5.9</t>
  </si>
  <si>
    <t>5.10</t>
  </si>
  <si>
    <t>5.11</t>
  </si>
  <si>
    <t>7.5</t>
  </si>
  <si>
    <t>9.1</t>
  </si>
  <si>
    <t>9.2</t>
  </si>
  <si>
    <t>9.3</t>
  </si>
  <si>
    <t>9.4</t>
  </si>
  <si>
    <t>9.5</t>
  </si>
  <si>
    <t>9.6</t>
  </si>
  <si>
    <t>9.7</t>
  </si>
  <si>
    <t>9.8</t>
  </si>
  <si>
    <t>10.1</t>
  </si>
  <si>
    <t>10.2</t>
  </si>
  <si>
    <t>10.3</t>
  </si>
  <si>
    <t>Максимальная оценка качества финансового менеджмента</t>
  </si>
  <si>
    <t>Уровень качества финансового менеджмента</t>
  </si>
  <si>
    <t>I группа: главные администраторы, мониторинг в отношении которых проводился
по 8 - 10 направлениям оценки качества финансового менеджмента</t>
  </si>
  <si>
    <t>II группа: главные администраторы, мониторинг в отношении которых проводился по 6 - 7 направлениям оценки качества финансового менеджмента</t>
  </si>
  <si>
    <t>III группа: главные администраторы, мониторинг в отношении которых проводился по 1 - 5 направлениям
оценки качества финансового менеджмента</t>
  </si>
  <si>
    <t>Дятьковский районный Совет народных депутатов</t>
  </si>
  <si>
    <t>Администрация Дятьковского района</t>
  </si>
  <si>
    <t>Финансовое управление администрации Дятьковского района</t>
  </si>
  <si>
    <t>Комитет по управлению муниципальным имуществом и архитектуре администрации Дятьковского района</t>
  </si>
  <si>
    <t>Отдел культуры администрации Дятьковского района</t>
  </si>
  <si>
    <t>Отдел образования администрации Дятьковского района</t>
  </si>
  <si>
    <t>Контрольно-счётная палата Дятьковского района</t>
  </si>
  <si>
    <t>Нарушение порядка формирования и (или) финансового обеспечения муниципального  задания</t>
  </si>
  <si>
    <t>Невыполнение муниципального задания учреждениями, подведомственными главному администратору</t>
  </si>
  <si>
    <t>Проведение оценки качества финансового менеджмента подведомственных муниципальных учреждений</t>
  </si>
  <si>
    <t>Наличие правового акта, обеспечивающего проведение мониторинга качества финансового менеджмента подведомственных муниципальных  учреждений</t>
  </si>
  <si>
    <t>Показатели качества управления муниципальными программами</t>
  </si>
  <si>
    <t>Достижение запланированных целевых показателей муниципальных программ</t>
  </si>
  <si>
    <t>Размещение на официальном сайте главного администратора реализуемых главным администратором муниципальных программ Дятьковского района</t>
  </si>
  <si>
    <t>Количество внесенных изменений в сводную бюджетную роспись бюджета Дятьковского муниципального района Брянской области</t>
  </si>
  <si>
    <t>Показатели качества управления расходами бюджета на капитальные вложения в объекты муниципальной собственности</t>
  </si>
  <si>
    <t>Показатели качества управления расходами бюджета на предоставление субсидий юридическим лицам (за исключением субсидий на осуществление капитальных вложений в объекты капитального строительства муниципальной собственности или приобретение объектов недвижимого имущества в муниципальную собственность)</t>
  </si>
  <si>
    <t>Осуществление в течение отчетного года главным администратором независимой оценки качества оказания муниципальных услуг подведомственными муниципальными учреждениями</t>
  </si>
  <si>
    <t>Полнота размещения информации о подведомственных муниципальных учреждениях на официальном сайте для размещения информации о государственных (муниципальных) учреждениях (www.bus.gov.ru) в соответствии с приказом Минфина России от 21.07.2011 № 86н</t>
  </si>
  <si>
    <t>Нарушение при управлении и распоряжении муниципальной собственностью</t>
  </si>
  <si>
    <t>Нарушение при осуществлении закупок товаров, работ и услуг для обеспечения муниципальных нужд</t>
  </si>
  <si>
    <t>Результаты внешней проверки годового отчета об исполнении бюджета Дятьковского муниципального района Брянской области</t>
  </si>
  <si>
    <t>Соблюдение требований действующего порядка разработки, реализации и оценки эффективности  муниципальных программ Дятьковского района по предельному сроку приведения муниципальных программ в соответствие с решением о бюджете на текущий финансовый год при внесении в него изменений</t>
  </si>
  <si>
    <t>Результаты оценки качества финансового менеджмента</t>
  </si>
  <si>
    <t xml:space="preserve"> в отношении главных администраторов средств бюджета Дятьковского муниципального района Брянской области 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</si>
</sst>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000"/>
    <numFmt numFmtId="166" formatCode="#,##0.000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sz val="10"/>
      <name val="Segoe UI"/>
      <family val="2"/>
      <charset val="204"/>
    </font>
    <font>
      <b/>
      <sz val="10"/>
      <name val="Segoe U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</font>
    <font>
      <b/>
      <sz val="14"/>
      <color theme="1" tint="0.14999847407452621"/>
      <name val="Segoe UI"/>
      <family val="2"/>
      <charset val="204"/>
    </font>
    <font>
      <b/>
      <sz val="14"/>
      <name val="Segoe UI"/>
      <family val="2"/>
      <charset val="204"/>
    </font>
    <font>
      <b/>
      <sz val="9"/>
      <name val="Segoe UI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9" fontId="1" fillId="0" borderId="0" applyFont="0" applyFill="0" applyBorder="0" applyAlignment="0" applyProtection="0"/>
    <xf numFmtId="1" fontId="2" fillId="0" borderId="2">
      <alignment horizontal="center" vertical="top" shrinkToFit="1"/>
    </xf>
    <xf numFmtId="4" fontId="3" fillId="2" borderId="2">
      <alignment horizontal="right" vertical="top" shrinkToFit="1"/>
    </xf>
    <xf numFmtId="0" fontId="6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8" fillId="5" borderId="6" applyNumberFormat="0" applyAlignment="0" applyProtection="0"/>
    <xf numFmtId="0" fontId="9" fillId="11" borderId="7" applyNumberFormat="0" applyAlignment="0" applyProtection="0"/>
    <xf numFmtId="0" fontId="10" fillId="11" borderId="6" applyNumberFormat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16" borderId="12" applyNumberFormat="0" applyAlignment="0" applyProtection="0"/>
    <xf numFmtId="0" fontId="16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18" fillId="19" borderId="0" applyNumberFormat="0" applyBorder="0" applyAlignment="0" applyProtection="0"/>
    <xf numFmtId="0" fontId="19" fillId="0" borderId="0" applyNumberFormat="0" applyFill="0" applyBorder="0" applyAlignment="0" applyProtection="0"/>
    <xf numFmtId="0" fontId="6" fillId="7" borderId="13" applyNumberFormat="0" applyFont="0" applyAlignment="0" applyProtection="0"/>
    <xf numFmtId="0" fontId="20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2" fillId="9" borderId="0" applyNumberFormat="0" applyBorder="0" applyAlignment="0" applyProtection="0"/>
    <xf numFmtId="0" fontId="23" fillId="0" borderId="0"/>
    <xf numFmtId="0" fontId="2" fillId="0" borderId="2">
      <alignment horizontal="left" vertical="top" wrapText="1"/>
    </xf>
    <xf numFmtId="4" fontId="2" fillId="2" borderId="2">
      <alignment horizontal="right" vertical="top" shrinkToFit="1"/>
    </xf>
    <xf numFmtId="0" fontId="24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/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4" fillId="3" borderId="1" xfId="0" quotePrefix="1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165" fontId="4" fillId="0" borderId="0" xfId="0" applyNumberFormat="1" applyFont="1"/>
    <xf numFmtId="165" fontId="4" fillId="0" borderId="1" xfId="0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/>
    </xf>
    <xf numFmtId="0" fontId="26" fillId="0" borderId="0" xfId="0" applyFont="1"/>
    <xf numFmtId="0" fontId="4" fillId="0" borderId="1" xfId="0" applyFont="1" applyBorder="1" applyAlignment="1">
      <alignment horizontal="center" vertical="center"/>
    </xf>
    <xf numFmtId="165" fontId="4" fillId="2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/>
    </xf>
  </cellXfs>
  <cellStyles count="50">
    <cellStyle name="20% — акцент1" xfId="5"/>
    <cellStyle name="20% — акцент2" xfId="6"/>
    <cellStyle name="20% — акцент3" xfId="7"/>
    <cellStyle name="20% — акцент4" xfId="8"/>
    <cellStyle name="20% — акцент5" xfId="9"/>
    <cellStyle name="20% — акцент6" xfId="10"/>
    <cellStyle name="40% — акцент1" xfId="11"/>
    <cellStyle name="40% — акцент2" xfId="12"/>
    <cellStyle name="40% — акцент3" xfId="13"/>
    <cellStyle name="40% — акцент4" xfId="14"/>
    <cellStyle name="40% — акцент5" xfId="15"/>
    <cellStyle name="40% — акцент6" xfId="16"/>
    <cellStyle name="60% — акцент1" xfId="17"/>
    <cellStyle name="60% — акцент2" xfId="18"/>
    <cellStyle name="60% — акцент3" xfId="19"/>
    <cellStyle name="60% — акцент4" xfId="20"/>
    <cellStyle name="60% — акцент5" xfId="21"/>
    <cellStyle name="60% — акцент6" xfId="22"/>
    <cellStyle name="Hyperlink 2" xfId="49"/>
    <cellStyle name="Normal 2" xfId="4"/>
    <cellStyle name="xl25" xfId="2"/>
    <cellStyle name="xl34" xfId="47"/>
    <cellStyle name="xl36" xfId="48"/>
    <cellStyle name="xl38" xfId="3"/>
    <cellStyle name="Акцент1" xfId="23"/>
    <cellStyle name="Акцент2" xfId="24"/>
    <cellStyle name="Акцент3" xfId="25"/>
    <cellStyle name="Акцент4" xfId="26"/>
    <cellStyle name="Акцент5" xfId="27"/>
    <cellStyle name="Акцент6" xfId="28"/>
    <cellStyle name="Ввод " xfId="29"/>
    <cellStyle name="Вывод" xfId="30"/>
    <cellStyle name="Вычисление" xfId="31"/>
    <cellStyle name="Заголовок 1" xfId="32"/>
    <cellStyle name="Заголовок 2" xfId="33"/>
    <cellStyle name="Заголовок 3" xfId="34"/>
    <cellStyle name="Заголовок 4" xfId="35"/>
    <cellStyle name="Итог" xfId="36"/>
    <cellStyle name="Контрольная ячейка" xfId="37"/>
    <cellStyle name="Название" xfId="38"/>
    <cellStyle name="Нейтральный" xfId="39"/>
    <cellStyle name="Обычный" xfId="0" builtinId="0"/>
    <cellStyle name="Обычный 2" xfId="46"/>
    <cellStyle name="Плохой" xfId="40"/>
    <cellStyle name="Пояснение" xfId="41"/>
    <cellStyle name="Примечание" xfId="42"/>
    <cellStyle name="Процентный" xfId="1" builtinId="5"/>
    <cellStyle name="Связанная ячейка" xfId="43"/>
    <cellStyle name="Текст предупреждения" xfId="44"/>
    <cellStyle name="Хороший" xfId="45"/>
  </cellStyles>
  <dxfs count="0"/>
  <tableStyles count="0" defaultTableStyle="TableStyleMedium2" defaultPivotStyle="PivotStyleLight16"/>
  <colors>
    <mruColors>
      <color rgb="FF0000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9"/>
  <sheetViews>
    <sheetView tabSelected="1" view="pageBreakPreview" zoomScale="70" zoomScaleNormal="55" zoomScaleSheetLayoutView="70" workbookViewId="0">
      <pane ySplit="6" topLeftCell="A55" activePane="bottomLeft" state="frozen"/>
      <selection pane="bottomLeft" activeCell="I60" sqref="I60"/>
    </sheetView>
  </sheetViews>
  <sheetFormatPr defaultColWidth="9.140625" defaultRowHeight="14.25" x14ac:dyDescent="0.25"/>
  <cols>
    <col min="1" max="1" width="9.140625" style="3"/>
    <col min="2" max="2" width="70.42578125" style="3" customWidth="1"/>
    <col min="3" max="3" width="12.85546875" style="19" customWidth="1"/>
    <col min="4" max="4" width="10.140625" style="3" customWidth="1"/>
    <col min="5" max="11" width="11.42578125" style="3" customWidth="1"/>
    <col min="12" max="16384" width="9.140625" style="3"/>
  </cols>
  <sheetData>
    <row r="1" spans="1:11" s="20" customFormat="1" ht="20.25" x14ac:dyDescent="0.35">
      <c r="A1" s="27" t="s">
        <v>116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s="20" customFormat="1" ht="20.25" x14ac:dyDescent="0.35">
      <c r="A2" s="26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4" spans="1:11" ht="27" customHeight="1" x14ac:dyDescent="0.25">
      <c r="A4" s="24" t="s">
        <v>5</v>
      </c>
      <c r="B4" s="25" t="s">
        <v>36</v>
      </c>
      <c r="C4" s="29" t="s">
        <v>88</v>
      </c>
      <c r="D4" s="25" t="s">
        <v>34</v>
      </c>
      <c r="E4" s="21">
        <v>911</v>
      </c>
      <c r="F4" s="21">
        <v>950</v>
      </c>
      <c r="G4" s="21">
        <v>912</v>
      </c>
      <c r="H4" s="21">
        <v>940</v>
      </c>
      <c r="I4" s="5">
        <v>910</v>
      </c>
      <c r="J4" s="5">
        <v>960</v>
      </c>
      <c r="K4" s="5">
        <v>930</v>
      </c>
    </row>
    <row r="5" spans="1:11" ht="155.25" customHeight="1" x14ac:dyDescent="0.25">
      <c r="A5" s="24"/>
      <c r="B5" s="25"/>
      <c r="C5" s="30"/>
      <c r="D5" s="25"/>
      <c r="E5" s="12" t="s">
        <v>94</v>
      </c>
      <c r="F5" s="12" t="s">
        <v>98</v>
      </c>
      <c r="G5" s="12" t="s">
        <v>95</v>
      </c>
      <c r="H5" s="12" t="s">
        <v>97</v>
      </c>
      <c r="I5" s="12" t="s">
        <v>93</v>
      </c>
      <c r="J5" s="12" t="s">
        <v>99</v>
      </c>
      <c r="K5" s="12" t="s">
        <v>96</v>
      </c>
    </row>
    <row r="6" spans="1:11" ht="124.5" customHeight="1" x14ac:dyDescent="0.25">
      <c r="A6" s="24"/>
      <c r="B6" s="25"/>
      <c r="C6" s="31"/>
      <c r="D6" s="25"/>
      <c r="E6" s="32" t="s">
        <v>90</v>
      </c>
      <c r="F6" s="33"/>
      <c r="G6" s="32" t="s">
        <v>91</v>
      </c>
      <c r="H6" s="33"/>
      <c r="I6" s="28" t="s">
        <v>92</v>
      </c>
      <c r="J6" s="28"/>
      <c r="K6" s="28"/>
    </row>
    <row r="7" spans="1:11" ht="28.5" x14ac:dyDescent="0.25">
      <c r="A7" s="8" t="s">
        <v>6</v>
      </c>
      <c r="B7" s="6" t="s">
        <v>37</v>
      </c>
      <c r="C7" s="16">
        <v>0.18</v>
      </c>
      <c r="D7" s="7">
        <v>0.1</v>
      </c>
      <c r="E7" s="34">
        <f>SUM(E8:E12)*D7</f>
        <v>0.15000000000000002</v>
      </c>
      <c r="F7" s="34">
        <f>SUM(F8:F12)*D7</f>
        <v>0.18000000000000002</v>
      </c>
      <c r="G7" s="34">
        <f>SUM(G8:G12)*D7</f>
        <v>0.15000000000000002</v>
      </c>
      <c r="H7" s="34">
        <f>SUM(H8:H12)*D7</f>
        <v>0.18000000000000002</v>
      </c>
      <c r="I7" s="34">
        <f>SUM(I8:I12)*D7</f>
        <v>0.18000000000000002</v>
      </c>
      <c r="J7" s="34">
        <f>SUM(J8:J12)*D7</f>
        <v>0.15000000000000002</v>
      </c>
      <c r="K7" s="34">
        <f>SUM(K8:K12)*D7</f>
        <v>0.15000000000000002</v>
      </c>
    </row>
    <row r="8" spans="1:11" x14ac:dyDescent="0.25">
      <c r="A8" s="9" t="s">
        <v>7</v>
      </c>
      <c r="B8" s="2" t="s">
        <v>38</v>
      </c>
      <c r="C8" s="17"/>
      <c r="D8" s="4">
        <v>0.2</v>
      </c>
      <c r="E8" s="10">
        <v>0.2</v>
      </c>
      <c r="F8" s="10">
        <v>0.2</v>
      </c>
      <c r="G8" s="14">
        <v>0.2</v>
      </c>
      <c r="H8" s="10">
        <v>0.2</v>
      </c>
      <c r="I8" s="10">
        <v>0.2</v>
      </c>
      <c r="J8" s="10">
        <v>0.2</v>
      </c>
      <c r="K8" s="10">
        <v>0.2</v>
      </c>
    </row>
    <row r="9" spans="1:11" ht="28.5" x14ac:dyDescent="0.25">
      <c r="A9" s="9" t="s">
        <v>8</v>
      </c>
      <c r="B9" s="1" t="s">
        <v>39</v>
      </c>
      <c r="C9" s="18"/>
      <c r="D9" s="4">
        <v>0.2</v>
      </c>
      <c r="E9" s="10">
        <v>0.2</v>
      </c>
      <c r="F9" s="10">
        <v>0.2</v>
      </c>
      <c r="G9" s="14">
        <v>0.2</v>
      </c>
      <c r="H9" s="10">
        <v>0.2</v>
      </c>
      <c r="I9" s="10">
        <v>0.2</v>
      </c>
      <c r="J9" s="10">
        <v>0.2</v>
      </c>
      <c r="K9" s="10">
        <v>0.2</v>
      </c>
    </row>
    <row r="10" spans="1:11" ht="28.5" x14ac:dyDescent="0.25">
      <c r="A10" s="9" t="s">
        <v>61</v>
      </c>
      <c r="B10" s="1" t="s">
        <v>107</v>
      </c>
      <c r="C10" s="18"/>
      <c r="D10" s="4">
        <v>0.3</v>
      </c>
      <c r="E10" s="10">
        <v>0.9</v>
      </c>
      <c r="F10" s="10">
        <v>0.9</v>
      </c>
      <c r="G10" s="14">
        <v>0.9</v>
      </c>
      <c r="H10" s="10">
        <v>0.9</v>
      </c>
      <c r="I10" s="10">
        <v>0.9</v>
      </c>
      <c r="J10" s="10">
        <v>0.9</v>
      </c>
      <c r="K10" s="10">
        <v>0.9</v>
      </c>
    </row>
    <row r="11" spans="1:11" ht="28.5" x14ac:dyDescent="0.25">
      <c r="A11" s="9" t="s">
        <v>62</v>
      </c>
      <c r="B11" s="2" t="s">
        <v>40</v>
      </c>
      <c r="C11" s="17"/>
      <c r="D11" s="4">
        <v>0.1</v>
      </c>
      <c r="E11" s="10">
        <v>0</v>
      </c>
      <c r="F11" s="10">
        <v>0.3</v>
      </c>
      <c r="G11" s="14">
        <v>0</v>
      </c>
      <c r="H11" s="10">
        <v>0.3</v>
      </c>
      <c r="I11" s="10">
        <v>0.3</v>
      </c>
      <c r="J11" s="10">
        <v>0</v>
      </c>
      <c r="K11" s="10">
        <v>0</v>
      </c>
    </row>
    <row r="12" spans="1:11" x14ac:dyDescent="0.25">
      <c r="A12" s="9" t="s">
        <v>63</v>
      </c>
      <c r="B12" s="1" t="s">
        <v>41</v>
      </c>
      <c r="C12" s="18"/>
      <c r="D12" s="4">
        <v>0.2</v>
      </c>
      <c r="E12" s="10">
        <v>0.2</v>
      </c>
      <c r="F12" s="10">
        <v>0.2</v>
      </c>
      <c r="G12" s="14">
        <v>0.2</v>
      </c>
      <c r="H12" s="10">
        <v>0.2</v>
      </c>
      <c r="I12" s="10">
        <v>0.2</v>
      </c>
      <c r="J12" s="10">
        <v>0.2</v>
      </c>
      <c r="K12" s="10">
        <v>0.2</v>
      </c>
    </row>
    <row r="13" spans="1:11" ht="28.5" x14ac:dyDescent="0.25">
      <c r="A13" s="8" t="s">
        <v>58</v>
      </c>
      <c r="B13" s="6" t="s">
        <v>42</v>
      </c>
      <c r="C13" s="16">
        <v>0.15</v>
      </c>
      <c r="D13" s="7">
        <v>0.1</v>
      </c>
      <c r="E13" s="34">
        <f>SUM(E14:E17)*D13</f>
        <v>7.5000000000000011E-2</v>
      </c>
      <c r="F13" s="34">
        <f>SUM(F14:F17)*D13</f>
        <v>0.05</v>
      </c>
      <c r="G13" s="34">
        <f>SUM(G14:G17)</f>
        <v>0</v>
      </c>
      <c r="H13" s="34">
        <f>SUM(H14:H17)*D13</f>
        <v>0.125</v>
      </c>
      <c r="I13" s="34">
        <f>SUM(I14:I17)</f>
        <v>0</v>
      </c>
      <c r="J13" s="34">
        <f>SUM(J14:J17)</f>
        <v>0</v>
      </c>
      <c r="K13" s="34">
        <f>SUM(K14:K17)</f>
        <v>0</v>
      </c>
    </row>
    <row r="14" spans="1:11" x14ac:dyDescent="0.25">
      <c r="A14" s="9" t="s">
        <v>9</v>
      </c>
      <c r="B14" s="2" t="s">
        <v>38</v>
      </c>
      <c r="C14" s="17"/>
      <c r="D14" s="4">
        <v>0.25</v>
      </c>
      <c r="E14" s="10">
        <v>0.25</v>
      </c>
      <c r="F14" s="10">
        <v>0.25</v>
      </c>
      <c r="G14" s="10"/>
      <c r="H14" s="10">
        <v>0.25</v>
      </c>
      <c r="I14" s="10"/>
      <c r="J14" s="10"/>
      <c r="K14" s="10"/>
    </row>
    <row r="15" spans="1:11" ht="28.5" x14ac:dyDescent="0.25">
      <c r="A15" s="9" t="s">
        <v>10</v>
      </c>
      <c r="B15" s="1" t="s">
        <v>39</v>
      </c>
      <c r="C15" s="18"/>
      <c r="D15" s="4">
        <v>0.25</v>
      </c>
      <c r="E15" s="10">
        <v>0.25</v>
      </c>
      <c r="F15" s="10">
        <v>0.25</v>
      </c>
      <c r="G15" s="10"/>
      <c r="H15" s="10">
        <v>0.25</v>
      </c>
      <c r="I15" s="10"/>
      <c r="J15" s="10"/>
      <c r="K15" s="10"/>
    </row>
    <row r="16" spans="1:11" ht="28.5" x14ac:dyDescent="0.25">
      <c r="A16" s="9" t="s">
        <v>64</v>
      </c>
      <c r="B16" s="2" t="s">
        <v>40</v>
      </c>
      <c r="C16" s="17"/>
      <c r="D16" s="4">
        <v>0.25</v>
      </c>
      <c r="E16" s="10">
        <v>0</v>
      </c>
      <c r="F16" s="10">
        <v>0</v>
      </c>
      <c r="G16" s="10"/>
      <c r="H16" s="10">
        <v>0.75</v>
      </c>
      <c r="I16" s="10"/>
      <c r="J16" s="10"/>
      <c r="K16" s="10"/>
    </row>
    <row r="17" spans="1:11" x14ac:dyDescent="0.25">
      <c r="A17" s="9" t="s">
        <v>65</v>
      </c>
      <c r="B17" s="1" t="s">
        <v>41</v>
      </c>
      <c r="C17" s="18"/>
      <c r="D17" s="4">
        <v>0.25</v>
      </c>
      <c r="E17" s="14">
        <v>0.25</v>
      </c>
      <c r="F17" s="10">
        <v>0</v>
      </c>
      <c r="G17" s="10"/>
      <c r="H17" s="10">
        <v>0</v>
      </c>
      <c r="I17" s="10"/>
      <c r="J17" s="10"/>
      <c r="K17" s="10"/>
    </row>
    <row r="18" spans="1:11" ht="28.5" x14ac:dyDescent="0.25">
      <c r="A18" s="8" t="s">
        <v>11</v>
      </c>
      <c r="B18" s="6" t="s">
        <v>108</v>
      </c>
      <c r="C18" s="16">
        <v>0.16</v>
      </c>
      <c r="D18" s="7">
        <v>0.1</v>
      </c>
      <c r="E18" s="34">
        <f>SUM(E19:E24)*D18</f>
        <v>0.11499999999999999</v>
      </c>
      <c r="F18" s="34">
        <f>SUM(F19:F24)*D18</f>
        <v>0.1</v>
      </c>
      <c r="G18" s="34">
        <f>SUM(G19:G24)</f>
        <v>0</v>
      </c>
      <c r="H18" s="34">
        <f>SUM(H19:H24)</f>
        <v>0</v>
      </c>
      <c r="I18" s="34">
        <f>SUM(I19:I24)</f>
        <v>0</v>
      </c>
      <c r="J18" s="34">
        <f>SUM(J19:J24)</f>
        <v>0</v>
      </c>
      <c r="K18" s="34">
        <f>SUM(K19:K24)</f>
        <v>0</v>
      </c>
    </row>
    <row r="19" spans="1:11" x14ac:dyDescent="0.25">
      <c r="A19" s="9" t="s">
        <v>12</v>
      </c>
      <c r="B19" s="2" t="s">
        <v>38</v>
      </c>
      <c r="C19" s="17"/>
      <c r="D19" s="4">
        <v>0.2</v>
      </c>
      <c r="E19" s="10">
        <v>0.2</v>
      </c>
      <c r="F19" s="10">
        <v>0.2</v>
      </c>
      <c r="G19" s="10"/>
      <c r="H19" s="10"/>
      <c r="I19" s="10"/>
      <c r="J19" s="10"/>
      <c r="K19" s="10"/>
    </row>
    <row r="20" spans="1:11" ht="28.5" x14ac:dyDescent="0.25">
      <c r="A20" s="9" t="s">
        <v>13</v>
      </c>
      <c r="B20" s="1" t="s">
        <v>39</v>
      </c>
      <c r="C20" s="18"/>
      <c r="D20" s="4">
        <v>0.15</v>
      </c>
      <c r="E20" s="10">
        <v>0.15</v>
      </c>
      <c r="F20" s="10">
        <v>0.15</v>
      </c>
      <c r="G20" s="10"/>
      <c r="H20" s="10"/>
      <c r="I20" s="10"/>
      <c r="J20" s="10"/>
      <c r="K20" s="10"/>
    </row>
    <row r="21" spans="1:11" ht="28.5" x14ac:dyDescent="0.25">
      <c r="A21" s="9" t="s">
        <v>14</v>
      </c>
      <c r="B21" s="1" t="s">
        <v>107</v>
      </c>
      <c r="C21" s="18"/>
      <c r="D21" s="4">
        <v>0.15</v>
      </c>
      <c r="E21" s="14">
        <v>0.45</v>
      </c>
      <c r="F21" s="10">
        <v>0.15</v>
      </c>
      <c r="G21" s="10"/>
      <c r="H21" s="10"/>
      <c r="I21" s="10"/>
      <c r="J21" s="10"/>
      <c r="K21" s="10"/>
    </row>
    <row r="22" spans="1:11" ht="28.5" x14ac:dyDescent="0.25">
      <c r="A22" s="9" t="s">
        <v>66</v>
      </c>
      <c r="B22" s="2" t="s">
        <v>40</v>
      </c>
      <c r="C22" s="17"/>
      <c r="D22" s="4">
        <v>0.15</v>
      </c>
      <c r="E22" s="10">
        <v>0</v>
      </c>
      <c r="F22" s="10">
        <v>0.15</v>
      </c>
      <c r="G22" s="10"/>
      <c r="H22" s="10"/>
      <c r="I22" s="10"/>
      <c r="J22" s="10"/>
      <c r="K22" s="10"/>
    </row>
    <row r="23" spans="1:11" ht="28.5" x14ac:dyDescent="0.25">
      <c r="A23" s="9" t="s">
        <v>67</v>
      </c>
      <c r="B23" s="1" t="s">
        <v>43</v>
      </c>
      <c r="C23" s="18"/>
      <c r="D23" s="4">
        <v>0.2</v>
      </c>
      <c r="E23" s="10">
        <v>0.2</v>
      </c>
      <c r="F23" s="10">
        <v>0.2</v>
      </c>
      <c r="G23" s="10"/>
      <c r="H23" s="10"/>
      <c r="I23" s="10"/>
      <c r="J23" s="10"/>
      <c r="K23" s="10"/>
    </row>
    <row r="24" spans="1:11" x14ac:dyDescent="0.25">
      <c r="A24" s="9" t="s">
        <v>68</v>
      </c>
      <c r="B24" s="1" t="s">
        <v>41</v>
      </c>
      <c r="C24" s="18"/>
      <c r="D24" s="4">
        <v>0.15</v>
      </c>
      <c r="E24" s="10">
        <v>0.15</v>
      </c>
      <c r="F24" s="10">
        <v>0.15</v>
      </c>
      <c r="G24" s="10"/>
      <c r="H24" s="10"/>
      <c r="I24" s="10"/>
      <c r="J24" s="10"/>
      <c r="K24" s="10"/>
    </row>
    <row r="25" spans="1:11" ht="28.5" x14ac:dyDescent="0.25">
      <c r="A25" s="8" t="s">
        <v>15</v>
      </c>
      <c r="B25" s="6" t="s">
        <v>44</v>
      </c>
      <c r="C25" s="16">
        <v>0.15</v>
      </c>
      <c r="D25" s="7">
        <v>0.1</v>
      </c>
      <c r="E25" s="34">
        <f>SUM(E26:E29)*D25</f>
        <v>7.5000000000000011E-2</v>
      </c>
      <c r="F25" s="34">
        <f>SUM(F26:F29)</f>
        <v>0</v>
      </c>
      <c r="G25" s="34">
        <f>SUM(G26:G29)*D25</f>
        <v>0.15000000000000002</v>
      </c>
      <c r="H25" s="34">
        <f>SUM(H26:H29)</f>
        <v>0</v>
      </c>
      <c r="I25" s="34">
        <f>SUM(I26:I29)</f>
        <v>0</v>
      </c>
      <c r="J25" s="34">
        <f>SUM(J26:J29)</f>
        <v>0</v>
      </c>
      <c r="K25" s="34">
        <f>SUM(K26:K29)</f>
        <v>0</v>
      </c>
    </row>
    <row r="26" spans="1:11" x14ac:dyDescent="0.25">
      <c r="A26" s="9" t="s">
        <v>16</v>
      </c>
      <c r="B26" s="2" t="s">
        <v>38</v>
      </c>
      <c r="C26" s="17"/>
      <c r="D26" s="4">
        <v>0.25</v>
      </c>
      <c r="E26" s="10">
        <v>0.25</v>
      </c>
      <c r="F26" s="10"/>
      <c r="G26" s="10">
        <v>0.25</v>
      </c>
      <c r="H26" s="10"/>
      <c r="I26" s="10"/>
      <c r="J26" s="10"/>
      <c r="K26" s="10"/>
    </row>
    <row r="27" spans="1:11" ht="28.5" x14ac:dyDescent="0.25">
      <c r="A27" s="9" t="s">
        <v>17</v>
      </c>
      <c r="B27" s="1" t="s">
        <v>39</v>
      </c>
      <c r="C27" s="18"/>
      <c r="D27" s="4">
        <v>0.25</v>
      </c>
      <c r="E27" s="10">
        <v>0.25</v>
      </c>
      <c r="F27" s="10"/>
      <c r="G27" s="10">
        <v>0.25</v>
      </c>
      <c r="H27" s="10"/>
      <c r="I27" s="10"/>
      <c r="J27" s="10"/>
      <c r="K27" s="10"/>
    </row>
    <row r="28" spans="1:11" ht="28.5" x14ac:dyDescent="0.25">
      <c r="A28" s="9" t="s">
        <v>69</v>
      </c>
      <c r="B28" s="2" t="s">
        <v>40</v>
      </c>
      <c r="C28" s="17"/>
      <c r="D28" s="4">
        <v>0.25</v>
      </c>
      <c r="E28" s="10">
        <v>0</v>
      </c>
      <c r="F28" s="10"/>
      <c r="G28" s="10">
        <v>0.75</v>
      </c>
      <c r="H28" s="10"/>
      <c r="I28" s="10"/>
      <c r="J28" s="10"/>
      <c r="K28" s="10"/>
    </row>
    <row r="29" spans="1:11" x14ac:dyDescent="0.25">
      <c r="A29" s="9" t="s">
        <v>70</v>
      </c>
      <c r="B29" s="1" t="s">
        <v>45</v>
      </c>
      <c r="C29" s="18"/>
      <c r="D29" s="4">
        <v>0.25</v>
      </c>
      <c r="E29" s="10">
        <v>0.25</v>
      </c>
      <c r="F29" s="10"/>
      <c r="G29" s="10">
        <v>0.25</v>
      </c>
      <c r="H29" s="10"/>
      <c r="I29" s="10"/>
      <c r="J29" s="10"/>
      <c r="K29" s="10"/>
    </row>
    <row r="30" spans="1:11" ht="85.5" x14ac:dyDescent="0.25">
      <c r="A30" s="8" t="s">
        <v>18</v>
      </c>
      <c r="B30" s="6" t="s">
        <v>109</v>
      </c>
      <c r="C30" s="16">
        <v>0.14000000000000001</v>
      </c>
      <c r="D30" s="7">
        <v>0.1</v>
      </c>
      <c r="E30" s="34">
        <f>SUM(E31:E41)*D30</f>
        <v>0.12000000000000002</v>
      </c>
      <c r="F30" s="34">
        <f>SUM(F31:F41)*D30</f>
        <v>0.12500000000000003</v>
      </c>
      <c r="G30" s="34">
        <f>SUM(G31:G41)</f>
        <v>0</v>
      </c>
      <c r="H30" s="34">
        <f>SUM(H31:H41)*D30</f>
        <v>0.14000000000000004</v>
      </c>
      <c r="I30" s="34">
        <f>SUM(I31:I41)</f>
        <v>0</v>
      </c>
      <c r="J30" s="34">
        <f>SUM(J31:J41)</f>
        <v>0</v>
      </c>
      <c r="K30" s="34">
        <f>SUM(K31:K41)</f>
        <v>0</v>
      </c>
    </row>
    <row r="31" spans="1:11" x14ac:dyDescent="0.25">
      <c r="A31" s="9" t="s">
        <v>19</v>
      </c>
      <c r="B31" s="1" t="s">
        <v>38</v>
      </c>
      <c r="C31" s="18"/>
      <c r="D31" s="4">
        <v>0.15</v>
      </c>
      <c r="E31" s="10">
        <v>0.15</v>
      </c>
      <c r="F31" s="10">
        <v>0.15</v>
      </c>
      <c r="G31" s="10"/>
      <c r="H31" s="10">
        <v>0.15</v>
      </c>
      <c r="I31" s="10"/>
      <c r="J31" s="10"/>
      <c r="K31" s="10"/>
    </row>
    <row r="32" spans="1:11" ht="28.5" x14ac:dyDescent="0.25">
      <c r="A32" s="9" t="s">
        <v>20</v>
      </c>
      <c r="B32" s="1" t="s">
        <v>39</v>
      </c>
      <c r="C32" s="18"/>
      <c r="D32" s="4">
        <v>0.1</v>
      </c>
      <c r="E32" s="10">
        <v>0.1</v>
      </c>
      <c r="F32" s="10">
        <v>0.1</v>
      </c>
      <c r="G32" s="10"/>
      <c r="H32" s="10">
        <v>0.1</v>
      </c>
      <c r="I32" s="10"/>
      <c r="J32" s="10"/>
      <c r="K32" s="10"/>
    </row>
    <row r="33" spans="1:12" ht="28.5" x14ac:dyDescent="0.25">
      <c r="A33" s="9" t="s">
        <v>21</v>
      </c>
      <c r="B33" s="1" t="s">
        <v>107</v>
      </c>
      <c r="C33" s="18"/>
      <c r="D33" s="4">
        <v>0.05</v>
      </c>
      <c r="E33" s="10">
        <v>0.15</v>
      </c>
      <c r="F33" s="10">
        <v>0.15</v>
      </c>
      <c r="G33" s="10"/>
      <c r="H33" s="10">
        <v>0.15</v>
      </c>
      <c r="I33" s="10"/>
      <c r="J33" s="10"/>
      <c r="K33" s="10"/>
    </row>
    <row r="34" spans="1:12" ht="28.5" x14ac:dyDescent="0.25">
      <c r="A34" s="9" t="s">
        <v>22</v>
      </c>
      <c r="B34" s="1" t="s">
        <v>40</v>
      </c>
      <c r="C34" s="18"/>
      <c r="D34" s="4">
        <v>0.05</v>
      </c>
      <c r="E34" s="10">
        <v>0.15</v>
      </c>
      <c r="F34" s="10">
        <v>0.15</v>
      </c>
      <c r="G34" s="10"/>
      <c r="H34" s="10">
        <v>0.15</v>
      </c>
      <c r="I34" s="10"/>
      <c r="J34" s="10"/>
      <c r="K34" s="10"/>
    </row>
    <row r="35" spans="1:12" ht="28.5" x14ac:dyDescent="0.25">
      <c r="A35" s="9" t="s">
        <v>23</v>
      </c>
      <c r="B35" s="1" t="s">
        <v>101</v>
      </c>
      <c r="C35" s="18"/>
      <c r="D35" s="4">
        <v>0.1</v>
      </c>
      <c r="E35" s="10">
        <v>0.15</v>
      </c>
      <c r="F35" s="10">
        <v>0.3</v>
      </c>
      <c r="G35" s="10"/>
      <c r="H35" s="10">
        <v>0.3</v>
      </c>
      <c r="I35" s="10"/>
      <c r="J35" s="10"/>
      <c r="K35" s="10"/>
    </row>
    <row r="36" spans="1:12" ht="42.75" x14ac:dyDescent="0.25">
      <c r="A36" s="9" t="s">
        <v>24</v>
      </c>
      <c r="B36" s="1" t="s">
        <v>103</v>
      </c>
      <c r="C36" s="18"/>
      <c r="D36" s="4">
        <v>0.05</v>
      </c>
      <c r="E36" s="10">
        <v>0.3</v>
      </c>
      <c r="F36" s="10">
        <v>0</v>
      </c>
      <c r="G36" s="10"/>
      <c r="H36" s="10">
        <v>0.05</v>
      </c>
      <c r="I36" s="10"/>
      <c r="J36" s="10"/>
      <c r="K36" s="10"/>
    </row>
    <row r="37" spans="1:12" ht="28.5" x14ac:dyDescent="0.25">
      <c r="A37" s="9" t="s">
        <v>71</v>
      </c>
      <c r="B37" s="1" t="s">
        <v>102</v>
      </c>
      <c r="C37" s="18"/>
      <c r="D37" s="4">
        <v>0.1</v>
      </c>
      <c r="E37" s="10">
        <v>0</v>
      </c>
      <c r="F37" s="10">
        <v>0</v>
      </c>
      <c r="G37" s="10"/>
      <c r="H37" s="10">
        <v>0.1</v>
      </c>
      <c r="I37" s="10"/>
      <c r="J37" s="10"/>
      <c r="K37" s="10"/>
    </row>
    <row r="38" spans="1:12" x14ac:dyDescent="0.25">
      <c r="A38" s="9" t="s">
        <v>72</v>
      </c>
      <c r="B38" s="1" t="s">
        <v>46</v>
      </c>
      <c r="C38" s="18"/>
      <c r="D38" s="4">
        <v>0.15</v>
      </c>
      <c r="E38" s="10">
        <v>0</v>
      </c>
      <c r="F38" s="10">
        <v>0.15</v>
      </c>
      <c r="G38" s="10"/>
      <c r="H38" s="10">
        <v>0.15</v>
      </c>
      <c r="I38" s="10"/>
      <c r="J38" s="10"/>
      <c r="K38" s="10"/>
    </row>
    <row r="39" spans="1:12" ht="28.5" x14ac:dyDescent="0.25">
      <c r="A39" s="9" t="s">
        <v>73</v>
      </c>
      <c r="B39" s="1" t="s">
        <v>100</v>
      </c>
      <c r="C39" s="18"/>
      <c r="D39" s="4">
        <v>0.1</v>
      </c>
      <c r="E39" s="10">
        <v>0.1</v>
      </c>
      <c r="F39" s="10">
        <v>0.1</v>
      </c>
      <c r="G39" s="10"/>
      <c r="H39" s="10">
        <v>0.1</v>
      </c>
      <c r="I39" s="10"/>
      <c r="J39" s="10"/>
      <c r="K39" s="10"/>
    </row>
    <row r="40" spans="1:12" ht="42.75" x14ac:dyDescent="0.25">
      <c r="A40" s="9" t="s">
        <v>74</v>
      </c>
      <c r="B40" s="1" t="s">
        <v>110</v>
      </c>
      <c r="C40" s="18"/>
      <c r="D40" s="4">
        <v>0.05</v>
      </c>
      <c r="E40" s="10">
        <v>0</v>
      </c>
      <c r="F40" s="14">
        <v>0.05</v>
      </c>
      <c r="G40" s="10"/>
      <c r="H40" s="10">
        <v>0.05</v>
      </c>
      <c r="I40" s="10"/>
      <c r="J40" s="10"/>
      <c r="K40" s="10"/>
    </row>
    <row r="41" spans="1:12" ht="57" x14ac:dyDescent="0.25">
      <c r="A41" s="9" t="s">
        <v>75</v>
      </c>
      <c r="B41" s="1" t="s">
        <v>111</v>
      </c>
      <c r="C41" s="18"/>
      <c r="D41" s="4">
        <v>0.1</v>
      </c>
      <c r="E41" s="10">
        <v>0.1</v>
      </c>
      <c r="F41" s="10">
        <v>0.1</v>
      </c>
      <c r="G41" s="10"/>
      <c r="H41" s="10">
        <v>0.1</v>
      </c>
      <c r="I41" s="10"/>
      <c r="J41" s="10"/>
      <c r="K41" s="10"/>
    </row>
    <row r="42" spans="1:12" ht="28.5" x14ac:dyDescent="0.25">
      <c r="A42" s="8" t="s">
        <v>25</v>
      </c>
      <c r="B42" s="6" t="s">
        <v>47</v>
      </c>
      <c r="C42" s="16">
        <v>0.1</v>
      </c>
      <c r="D42" s="7">
        <v>0.1</v>
      </c>
      <c r="E42" s="34">
        <f>E43*D42</f>
        <v>0.1</v>
      </c>
      <c r="F42" s="34">
        <f>F43*D42</f>
        <v>0.1</v>
      </c>
      <c r="G42" s="34">
        <f>G43</f>
        <v>0</v>
      </c>
      <c r="H42" s="34">
        <f>H43*D42</f>
        <v>0.1</v>
      </c>
      <c r="I42" s="34">
        <f>I43</f>
        <v>0</v>
      </c>
      <c r="J42" s="34">
        <f>J43</f>
        <v>0</v>
      </c>
      <c r="K42" s="34">
        <f>K43</f>
        <v>0</v>
      </c>
    </row>
    <row r="43" spans="1:12" ht="42.75" x14ac:dyDescent="0.25">
      <c r="A43" s="9" t="s">
        <v>26</v>
      </c>
      <c r="B43" s="1" t="s">
        <v>48</v>
      </c>
      <c r="C43" s="18"/>
      <c r="D43" s="4">
        <v>1</v>
      </c>
      <c r="E43" s="10">
        <v>1</v>
      </c>
      <c r="F43" s="10">
        <v>1</v>
      </c>
      <c r="G43" s="10"/>
      <c r="H43" s="10">
        <v>1</v>
      </c>
      <c r="I43" s="10"/>
      <c r="J43" s="10"/>
      <c r="K43" s="10"/>
    </row>
    <row r="44" spans="1:12" ht="28.5" x14ac:dyDescent="0.25">
      <c r="A44" s="8" t="s">
        <v>27</v>
      </c>
      <c r="B44" s="6" t="s">
        <v>49</v>
      </c>
      <c r="C44" s="16">
        <v>0.05</v>
      </c>
      <c r="D44" s="7">
        <v>0.05</v>
      </c>
      <c r="E44" s="34">
        <f>SUM(E45:E49)*D44</f>
        <v>4.0000000000000008E-2</v>
      </c>
      <c r="F44" s="34">
        <f>SUM(F45:F49)*D44</f>
        <v>4.0000000000000008E-2</v>
      </c>
      <c r="G44" s="34">
        <f>SUM(G45:G49)*D44</f>
        <v>0.05</v>
      </c>
      <c r="H44" s="34">
        <f>SUM(H45:H49)*D44</f>
        <v>0.05</v>
      </c>
      <c r="I44" s="34">
        <f>SUM(I45:I49)</f>
        <v>0</v>
      </c>
      <c r="J44" s="34">
        <f>SUM(J45:J49)</f>
        <v>0</v>
      </c>
      <c r="K44" s="34">
        <f>SUM(K45:K49)*D44</f>
        <v>2.0000000000000004E-2</v>
      </c>
    </row>
    <row r="45" spans="1:12" ht="57" x14ac:dyDescent="0.25">
      <c r="A45" s="9" t="s">
        <v>28</v>
      </c>
      <c r="B45" s="1" t="s">
        <v>0</v>
      </c>
      <c r="C45" s="18"/>
      <c r="D45" s="4">
        <v>0.2</v>
      </c>
      <c r="E45" s="10">
        <v>0</v>
      </c>
      <c r="F45" s="10">
        <v>0</v>
      </c>
      <c r="G45" s="10">
        <v>0.2</v>
      </c>
      <c r="H45" s="10">
        <v>0.2</v>
      </c>
      <c r="I45" s="10"/>
      <c r="J45" s="10"/>
      <c r="K45" s="10">
        <v>0</v>
      </c>
      <c r="L45" s="13"/>
    </row>
    <row r="46" spans="1:12" ht="71.25" x14ac:dyDescent="0.25">
      <c r="A46" s="9" t="s">
        <v>29</v>
      </c>
      <c r="B46" s="1" t="s">
        <v>1</v>
      </c>
      <c r="C46" s="18"/>
      <c r="D46" s="4">
        <v>0.2</v>
      </c>
      <c r="E46" s="10">
        <v>0.2</v>
      </c>
      <c r="F46" s="10">
        <v>0.2</v>
      </c>
      <c r="G46" s="10">
        <v>0.2</v>
      </c>
      <c r="H46" s="10">
        <v>0.2</v>
      </c>
      <c r="I46" s="10"/>
      <c r="J46" s="10"/>
      <c r="K46" s="10">
        <v>0.2</v>
      </c>
    </row>
    <row r="47" spans="1:12" ht="57" x14ac:dyDescent="0.25">
      <c r="A47" s="9" t="s">
        <v>30</v>
      </c>
      <c r="B47" s="1" t="s">
        <v>2</v>
      </c>
      <c r="C47" s="18"/>
      <c r="D47" s="4">
        <v>0.2</v>
      </c>
      <c r="E47" s="10">
        <v>0.2</v>
      </c>
      <c r="F47" s="10">
        <v>0.2</v>
      </c>
      <c r="G47" s="10">
        <v>0.2</v>
      </c>
      <c r="H47" s="10">
        <v>0.2</v>
      </c>
      <c r="I47" s="10"/>
      <c r="J47" s="10"/>
      <c r="K47" s="10">
        <v>0</v>
      </c>
    </row>
    <row r="48" spans="1:12" ht="71.25" x14ac:dyDescent="0.25">
      <c r="A48" s="9" t="s">
        <v>31</v>
      </c>
      <c r="B48" s="1" t="s">
        <v>3</v>
      </c>
      <c r="C48" s="18"/>
      <c r="D48" s="4">
        <v>0.2</v>
      </c>
      <c r="E48" s="10">
        <v>0.2</v>
      </c>
      <c r="F48" s="10">
        <v>0.2</v>
      </c>
      <c r="G48" s="10">
        <v>0.2</v>
      </c>
      <c r="H48" s="10">
        <v>0.2</v>
      </c>
      <c r="I48" s="10"/>
      <c r="J48" s="10"/>
      <c r="K48" s="10">
        <v>0.2</v>
      </c>
    </row>
    <row r="49" spans="1:12" ht="28.5" x14ac:dyDescent="0.25">
      <c r="A49" s="9" t="s">
        <v>76</v>
      </c>
      <c r="B49" s="1" t="s">
        <v>50</v>
      </c>
      <c r="C49" s="18"/>
      <c r="D49" s="4">
        <v>0.2</v>
      </c>
      <c r="E49" s="10">
        <v>0.2</v>
      </c>
      <c r="F49" s="10">
        <v>0.2</v>
      </c>
      <c r="G49" s="10">
        <v>0.2</v>
      </c>
      <c r="H49" s="10">
        <v>0.2</v>
      </c>
      <c r="I49" s="10"/>
      <c r="J49" s="10"/>
      <c r="K49" s="10">
        <v>0</v>
      </c>
    </row>
    <row r="50" spans="1:12" x14ac:dyDescent="0.25">
      <c r="A50" s="8" t="s">
        <v>32</v>
      </c>
      <c r="B50" s="6" t="s">
        <v>51</v>
      </c>
      <c r="C50" s="16">
        <v>0.3</v>
      </c>
      <c r="D50" s="7">
        <v>0.1</v>
      </c>
      <c r="E50" s="34">
        <f>E51*D50</f>
        <v>0.30000000000000004</v>
      </c>
      <c r="F50" s="34">
        <f>F51*D50</f>
        <v>0</v>
      </c>
      <c r="G50" s="34">
        <f>G51*D50</f>
        <v>0.30000000000000004</v>
      </c>
      <c r="H50" s="34">
        <f>H51</f>
        <v>0</v>
      </c>
      <c r="I50" s="34">
        <f>I51</f>
        <v>0</v>
      </c>
      <c r="J50" s="34">
        <f>J51*D50</f>
        <v>0</v>
      </c>
      <c r="K50" s="34">
        <f>K51*D50</f>
        <v>0</v>
      </c>
    </row>
    <row r="51" spans="1:12" ht="28.5" x14ac:dyDescent="0.25">
      <c r="A51" s="9" t="s">
        <v>33</v>
      </c>
      <c r="B51" s="1" t="s">
        <v>52</v>
      </c>
      <c r="C51" s="18"/>
      <c r="D51" s="4">
        <v>1</v>
      </c>
      <c r="E51" s="10">
        <v>3</v>
      </c>
      <c r="F51" s="10">
        <v>0</v>
      </c>
      <c r="G51" s="22">
        <v>3</v>
      </c>
      <c r="H51" s="10"/>
      <c r="I51" s="10"/>
      <c r="J51" s="10"/>
      <c r="K51" s="10"/>
    </row>
    <row r="52" spans="1:12" ht="28.5" x14ac:dyDescent="0.25">
      <c r="A52" s="8" t="s">
        <v>59</v>
      </c>
      <c r="B52" s="6" t="s">
        <v>53</v>
      </c>
      <c r="C52" s="16">
        <v>0.11</v>
      </c>
      <c r="D52" s="7">
        <v>0.1</v>
      </c>
      <c r="E52" s="34">
        <f>SUM(E53:E60)*D52</f>
        <v>0.10999999999999999</v>
      </c>
      <c r="F52" s="34">
        <f>SUM(F53:F60)*D52</f>
        <v>0.10999999999999999</v>
      </c>
      <c r="G52" s="34">
        <f>(G53+G54+G55+G56+G57+G58+G59+G60)*D52</f>
        <v>0.10999999999999999</v>
      </c>
      <c r="H52" s="34">
        <f>SUM(H53:H60)*D52</f>
        <v>0.08</v>
      </c>
      <c r="I52" s="34">
        <f>SUM(I53:I60)*D52</f>
        <v>0.08</v>
      </c>
      <c r="J52" s="34">
        <f>SUM(J53:J60)*D52</f>
        <v>0.10999999999999999</v>
      </c>
      <c r="K52" s="34">
        <f>SUM(K53:K60)*D52</f>
        <v>6.9999999999999993E-2</v>
      </c>
    </row>
    <row r="53" spans="1:12" x14ac:dyDescent="0.25">
      <c r="A53" s="9" t="s">
        <v>77</v>
      </c>
      <c r="B53" s="1" t="s">
        <v>112</v>
      </c>
      <c r="C53" s="18"/>
      <c r="D53" s="4">
        <v>0.1</v>
      </c>
      <c r="E53" s="10">
        <v>0.1</v>
      </c>
      <c r="F53" s="10">
        <v>0.1</v>
      </c>
      <c r="G53" s="10">
        <v>0.1</v>
      </c>
      <c r="H53" s="10">
        <v>0.1</v>
      </c>
      <c r="I53" s="10">
        <v>0.1</v>
      </c>
      <c r="J53" s="10">
        <v>0.1</v>
      </c>
      <c r="K53" s="10">
        <v>0.1</v>
      </c>
    </row>
    <row r="54" spans="1:12" x14ac:dyDescent="0.25">
      <c r="A54" s="9" t="s">
        <v>78</v>
      </c>
      <c r="B54" s="1" t="s">
        <v>54</v>
      </c>
      <c r="C54" s="18"/>
      <c r="D54" s="4">
        <v>0.1</v>
      </c>
      <c r="E54" s="10">
        <v>0.1</v>
      </c>
      <c r="F54" s="10">
        <v>0.1</v>
      </c>
      <c r="G54" s="10">
        <v>0.1</v>
      </c>
      <c r="H54" s="10">
        <v>0.1</v>
      </c>
      <c r="I54" s="10">
        <v>0.1</v>
      </c>
      <c r="J54" s="10">
        <v>0.1</v>
      </c>
      <c r="K54" s="10">
        <v>0.1</v>
      </c>
    </row>
    <row r="55" spans="1:12" x14ac:dyDescent="0.25">
      <c r="A55" s="9" t="s">
        <v>79</v>
      </c>
      <c r="B55" s="1" t="s">
        <v>55</v>
      </c>
      <c r="C55" s="18"/>
      <c r="D55" s="4">
        <v>0.1</v>
      </c>
      <c r="E55" s="10">
        <v>0.1</v>
      </c>
      <c r="F55" s="10">
        <v>0.1</v>
      </c>
      <c r="G55" s="10">
        <v>0.1</v>
      </c>
      <c r="H55" s="10">
        <v>0.1</v>
      </c>
      <c r="I55" s="10">
        <v>0.1</v>
      </c>
      <c r="J55" s="10">
        <v>0.1</v>
      </c>
      <c r="K55" s="10">
        <v>0.1</v>
      </c>
    </row>
    <row r="56" spans="1:12" ht="28.5" x14ac:dyDescent="0.25">
      <c r="A56" s="9" t="s">
        <v>80</v>
      </c>
      <c r="B56" s="1" t="s">
        <v>113</v>
      </c>
      <c r="C56" s="18"/>
      <c r="D56" s="4">
        <v>0.1</v>
      </c>
      <c r="E56" s="10">
        <v>0.1</v>
      </c>
      <c r="F56" s="10">
        <v>0.1</v>
      </c>
      <c r="G56" s="10">
        <v>0.1</v>
      </c>
      <c r="H56" s="10">
        <v>0.1</v>
      </c>
      <c r="I56" s="10">
        <v>0.1</v>
      </c>
      <c r="J56" s="10">
        <v>0.1</v>
      </c>
      <c r="K56" s="10">
        <v>0.1</v>
      </c>
    </row>
    <row r="57" spans="1:12" ht="28.5" x14ac:dyDescent="0.25">
      <c r="A57" s="9" t="s">
        <v>81</v>
      </c>
      <c r="B57" s="1" t="s">
        <v>4</v>
      </c>
      <c r="C57" s="18"/>
      <c r="D57" s="4">
        <v>0.1</v>
      </c>
      <c r="E57" s="10">
        <v>0.1</v>
      </c>
      <c r="F57" s="10">
        <v>0.1</v>
      </c>
      <c r="G57" s="10">
        <v>0.1</v>
      </c>
      <c r="H57" s="10">
        <v>0.1</v>
      </c>
      <c r="I57" s="10">
        <v>0.1</v>
      </c>
      <c r="J57" s="10">
        <v>0.1</v>
      </c>
      <c r="K57" s="10">
        <v>0.1</v>
      </c>
    </row>
    <row r="58" spans="1:12" ht="28.5" x14ac:dyDescent="0.25">
      <c r="A58" s="9" t="s">
        <v>82</v>
      </c>
      <c r="B58" s="1" t="s">
        <v>56</v>
      </c>
      <c r="C58" s="18"/>
      <c r="D58" s="4">
        <v>0.1</v>
      </c>
      <c r="E58" s="10">
        <v>0.2</v>
      </c>
      <c r="F58" s="10">
        <v>0.2</v>
      </c>
      <c r="G58" s="10">
        <v>0.2</v>
      </c>
      <c r="H58" s="10">
        <v>0.2</v>
      </c>
      <c r="I58" s="10">
        <v>0.2</v>
      </c>
      <c r="J58" s="10">
        <v>0.2</v>
      </c>
      <c r="K58" s="10">
        <v>0.1</v>
      </c>
    </row>
    <row r="59" spans="1:12" ht="28.5" x14ac:dyDescent="0.25">
      <c r="A59" s="9" t="s">
        <v>83</v>
      </c>
      <c r="B59" s="1" t="s">
        <v>114</v>
      </c>
      <c r="C59" s="18"/>
      <c r="D59" s="4">
        <v>0.1</v>
      </c>
      <c r="E59" s="10">
        <v>0.1</v>
      </c>
      <c r="F59" s="10">
        <v>0.1</v>
      </c>
      <c r="G59" s="10">
        <v>0.1</v>
      </c>
      <c r="H59" s="10">
        <v>0.1</v>
      </c>
      <c r="I59" s="10">
        <v>0.1</v>
      </c>
      <c r="J59" s="10">
        <v>0.1</v>
      </c>
      <c r="K59" s="10">
        <v>0.1</v>
      </c>
    </row>
    <row r="60" spans="1:12" x14ac:dyDescent="0.25">
      <c r="A60" s="9" t="s">
        <v>84</v>
      </c>
      <c r="B60" s="1" t="s">
        <v>57</v>
      </c>
      <c r="C60" s="18"/>
      <c r="D60" s="4">
        <v>0.1</v>
      </c>
      <c r="E60" s="10">
        <v>0.3</v>
      </c>
      <c r="F60" s="10">
        <v>0.3</v>
      </c>
      <c r="G60" s="10">
        <v>0.3</v>
      </c>
      <c r="H60" s="10">
        <v>0</v>
      </c>
      <c r="I60" s="10">
        <v>0</v>
      </c>
      <c r="J60" s="10">
        <v>0.3</v>
      </c>
      <c r="K60" s="10">
        <v>0</v>
      </c>
    </row>
    <row r="61" spans="1:12" x14ac:dyDescent="0.25">
      <c r="A61" s="8" t="s">
        <v>60</v>
      </c>
      <c r="B61" s="6" t="s">
        <v>104</v>
      </c>
      <c r="C61" s="16">
        <v>0.27</v>
      </c>
      <c r="D61" s="7">
        <v>0.15</v>
      </c>
      <c r="E61" s="34">
        <f>(E62+E63+E64)*D61</f>
        <v>0.09</v>
      </c>
      <c r="F61" s="34">
        <f>(F62+F63+F64)*D61</f>
        <v>0.09</v>
      </c>
      <c r="G61" s="34">
        <f>(G62+G63+G64)*D61</f>
        <v>0.27</v>
      </c>
      <c r="H61" s="34">
        <f>(H62+H63+H64)*D61</f>
        <v>0.27</v>
      </c>
      <c r="I61" s="34">
        <f>(I62+I63+I64)*D61</f>
        <v>0</v>
      </c>
      <c r="J61" s="34">
        <f>(J62+J63+J64)*D61</f>
        <v>0</v>
      </c>
      <c r="K61" s="34">
        <f>(K62+K63+K64)*D61</f>
        <v>0.09</v>
      </c>
    </row>
    <row r="62" spans="1:12" ht="28.5" x14ac:dyDescent="0.25">
      <c r="A62" s="9" t="s">
        <v>85</v>
      </c>
      <c r="B62" s="1" t="s">
        <v>105</v>
      </c>
      <c r="C62" s="18"/>
      <c r="D62" s="4">
        <v>0.4</v>
      </c>
      <c r="E62" s="10">
        <v>0</v>
      </c>
      <c r="F62" s="14">
        <v>0</v>
      </c>
      <c r="G62" s="10">
        <v>1.2</v>
      </c>
      <c r="H62" s="10">
        <v>1.2</v>
      </c>
      <c r="I62" s="10"/>
      <c r="J62" s="10"/>
      <c r="K62" s="10">
        <v>0</v>
      </c>
      <c r="L62" s="13"/>
    </row>
    <row r="63" spans="1:12" ht="28.5" x14ac:dyDescent="0.25">
      <c r="A63" s="9" t="s">
        <v>86</v>
      </c>
      <c r="B63" s="1" t="s">
        <v>106</v>
      </c>
      <c r="C63" s="18"/>
      <c r="D63" s="4">
        <v>0.3</v>
      </c>
      <c r="E63" s="10">
        <v>0.3</v>
      </c>
      <c r="F63" s="10">
        <v>0.3</v>
      </c>
      <c r="G63" s="10">
        <v>0.3</v>
      </c>
      <c r="H63" s="10">
        <v>0.3</v>
      </c>
      <c r="I63" s="10"/>
      <c r="J63" s="10"/>
      <c r="K63" s="10">
        <v>0.3</v>
      </c>
    </row>
    <row r="64" spans="1:12" ht="71.25" x14ac:dyDescent="0.25">
      <c r="A64" s="9" t="s">
        <v>87</v>
      </c>
      <c r="B64" s="1" t="s">
        <v>115</v>
      </c>
      <c r="C64" s="18"/>
      <c r="D64" s="4">
        <v>0.3</v>
      </c>
      <c r="E64" s="10">
        <v>0.3</v>
      </c>
      <c r="F64" s="10">
        <v>0.3</v>
      </c>
      <c r="G64" s="10">
        <v>0.3</v>
      </c>
      <c r="H64" s="10">
        <v>0.3</v>
      </c>
      <c r="I64" s="10"/>
      <c r="J64" s="10"/>
      <c r="K64" s="10">
        <v>0.3</v>
      </c>
    </row>
    <row r="65" spans="1:11" x14ac:dyDescent="0.25">
      <c r="A65" s="23" t="s">
        <v>35</v>
      </c>
      <c r="B65" s="23"/>
      <c r="C65" s="23"/>
      <c r="D65" s="23"/>
      <c r="E65" s="11">
        <f>E61+E52+E50+E44+E42+E30+E25+E18+E13+E7</f>
        <v>1.1749999999999998</v>
      </c>
      <c r="F65" s="11">
        <f>F61+F52+F50+F44+F42+F30+F25+F18+F13+F7</f>
        <v>0.79500000000000004</v>
      </c>
      <c r="G65" s="11">
        <f>G61+G52+G50+G44+G42+G30+G25+G18+G13+G7</f>
        <v>1.0300000000000002</v>
      </c>
      <c r="H65" s="11">
        <f>H61+H52+H50+H44+H42+H30+H25+H18+H13+H7</f>
        <v>0.94500000000000006</v>
      </c>
      <c r="I65" s="11">
        <f t="shared" ref="I65:J65" si="0">I61+I52+I50+I44+I42+I30+I25+I18+I13+I7</f>
        <v>0.26</v>
      </c>
      <c r="J65" s="11">
        <f t="shared" si="0"/>
        <v>0.26</v>
      </c>
      <c r="K65" s="11">
        <f>K61+K52+K50+K44+K42+K30+K25+K18+K13+K7</f>
        <v>0.33</v>
      </c>
    </row>
    <row r="66" spans="1:11" x14ac:dyDescent="0.25">
      <c r="A66" s="23" t="s">
        <v>88</v>
      </c>
      <c r="B66" s="23"/>
      <c r="C66" s="23"/>
      <c r="D66" s="23"/>
      <c r="E66" s="11">
        <f>C61+C52+C50+C44+C42+C30+C25+C18+C13+C7</f>
        <v>1.6099999999999997</v>
      </c>
      <c r="F66" s="11">
        <f>C61+C52+C44+C42+C30+C13+C7+C18</f>
        <v>1.1599999999999999</v>
      </c>
      <c r="G66" s="11">
        <f>C61+C52+C44+C25+C7+C50</f>
        <v>1.06</v>
      </c>
      <c r="H66" s="11">
        <f>C61+C52+C44+C42+C30+C13+C7</f>
        <v>1</v>
      </c>
      <c r="I66" s="11">
        <f>C52+C7</f>
        <v>0.28999999999999998</v>
      </c>
      <c r="J66" s="11">
        <f>C52+C7</f>
        <v>0.28999999999999998</v>
      </c>
      <c r="K66" s="11">
        <f>C61+C52+C44+C7</f>
        <v>0.61</v>
      </c>
    </row>
    <row r="67" spans="1:11" x14ac:dyDescent="0.25">
      <c r="A67" s="23" t="s">
        <v>89</v>
      </c>
      <c r="B67" s="23"/>
      <c r="C67" s="23"/>
      <c r="D67" s="23"/>
      <c r="E67" s="15">
        <f>E65/E66</f>
        <v>0.72981366459627339</v>
      </c>
      <c r="F67" s="15">
        <f t="shared" ref="F67:J67" si="1">F65/F66</f>
        <v>0.68534482758620696</v>
      </c>
      <c r="G67" s="15">
        <f t="shared" si="1"/>
        <v>0.9716981132075474</v>
      </c>
      <c r="H67" s="15">
        <f>H65/H66</f>
        <v>0.94500000000000006</v>
      </c>
      <c r="I67" s="15">
        <f>I65/I66</f>
        <v>0.89655172413793116</v>
      </c>
      <c r="J67" s="15">
        <f t="shared" si="1"/>
        <v>0.89655172413793116</v>
      </c>
      <c r="K67" s="15">
        <f>K65/K66</f>
        <v>0.54098360655737709</v>
      </c>
    </row>
    <row r="69" spans="1:11" x14ac:dyDescent="0.25">
      <c r="D69" s="13"/>
      <c r="E69" s="13"/>
      <c r="F69" s="13"/>
      <c r="G69" s="13"/>
      <c r="H69" s="13"/>
      <c r="I69" s="13"/>
      <c r="J69" s="13"/>
      <c r="K69" s="13"/>
    </row>
  </sheetData>
  <autoFilter ref="A4:D65"/>
  <mergeCells count="12">
    <mergeCell ref="A1:K1"/>
    <mergeCell ref="I6:K6"/>
    <mergeCell ref="A65:D65"/>
    <mergeCell ref="A66:D66"/>
    <mergeCell ref="C4:C6"/>
    <mergeCell ref="E6:F6"/>
    <mergeCell ref="G6:H6"/>
    <mergeCell ref="A67:D67"/>
    <mergeCell ref="A4:A6"/>
    <mergeCell ref="B4:B6"/>
    <mergeCell ref="D4:D6"/>
    <mergeCell ref="A2:K2"/>
  </mergeCells>
  <conditionalFormatting sqref="F6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7:K67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6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31496062992125984" right="0.31496062992125984" top="0.55118110236220474" bottom="0.55118110236220474" header="0.31496062992125984" footer="0.31496062992125984"/>
  <pageSetup paperSize="9" scale="5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data</vt:lpstr>
      <vt:lpstr>data!Заголовки_для_печати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Кулешов</dc:creator>
  <cp:lastModifiedBy>User001</cp:lastModifiedBy>
  <cp:lastPrinted>2025-09-23T07:15:50Z</cp:lastPrinted>
  <dcterms:created xsi:type="dcterms:W3CDTF">2021-04-19T06:13:57Z</dcterms:created>
  <dcterms:modified xsi:type="dcterms:W3CDTF">2025-09-23T07:24:36Z</dcterms:modified>
</cp:coreProperties>
</file>