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30" windowWidth="18195" windowHeight="10710"/>
  </bookViews>
  <sheets>
    <sheet name="район 2024" sheetId="1" r:id="rId1"/>
    <sheet name="Лист1" sheetId="2" r:id="rId2"/>
  </sheets>
  <calcPr calcId="145621"/>
</workbook>
</file>

<file path=xl/calcChain.xml><?xml version="1.0" encoding="utf-8"?>
<calcChain xmlns="http://schemas.openxmlformats.org/spreadsheetml/2006/main">
  <c r="C33" i="1" l="1"/>
  <c r="E5" i="1"/>
  <c r="E6" i="1"/>
  <c r="E7" i="1"/>
  <c r="E8" i="1"/>
  <c r="E9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4" i="1"/>
  <c r="E35" i="1"/>
  <c r="E38" i="1"/>
  <c r="E39" i="1"/>
  <c r="E40" i="1"/>
  <c r="E41" i="1"/>
  <c r="E42" i="1"/>
  <c r="E47" i="1"/>
  <c r="E48" i="1"/>
  <c r="E49" i="1"/>
  <c r="E50" i="1"/>
  <c r="E51" i="1"/>
  <c r="E54" i="1"/>
  <c r="E57" i="1"/>
  <c r="E58" i="1"/>
  <c r="E59" i="1"/>
  <c r="E69" i="1"/>
  <c r="E70" i="1"/>
  <c r="E72" i="1"/>
  <c r="E73" i="1"/>
  <c r="E75" i="1"/>
  <c r="E77" i="1"/>
  <c r="E80" i="1"/>
  <c r="E81" i="1"/>
  <c r="E82" i="1"/>
  <c r="E83" i="1"/>
  <c r="E84" i="1"/>
  <c r="E90" i="1"/>
  <c r="E92" i="1"/>
  <c r="E94" i="1"/>
  <c r="E95" i="1"/>
  <c r="E97" i="1"/>
  <c r="E99" i="1"/>
  <c r="E101" i="1"/>
  <c r="E103" i="1"/>
  <c r="E105" i="1"/>
  <c r="E107" i="1"/>
  <c r="E108" i="1"/>
  <c r="E110" i="1"/>
  <c r="E112" i="1"/>
  <c r="E114" i="1"/>
  <c r="E116" i="1"/>
  <c r="E118" i="1"/>
  <c r="E120" i="1"/>
  <c r="E123" i="1"/>
  <c r="E127" i="1"/>
  <c r="E128" i="1"/>
  <c r="E129" i="1"/>
  <c r="E131" i="1"/>
  <c r="E132" i="1"/>
  <c r="E134" i="1"/>
  <c r="E137" i="1"/>
  <c r="E139" i="1"/>
  <c r="E141" i="1"/>
  <c r="E146" i="1"/>
  <c r="E148" i="1"/>
  <c r="E150" i="1"/>
  <c r="E151" i="1"/>
  <c r="E152" i="1"/>
  <c r="E154" i="1"/>
  <c r="E155" i="1"/>
  <c r="E157" i="1"/>
  <c r="E159" i="1"/>
  <c r="E161" i="1"/>
  <c r="E163" i="1"/>
  <c r="E164" i="1"/>
  <c r="E165" i="1"/>
  <c r="E166" i="1"/>
  <c r="E167" i="1"/>
  <c r="E168" i="1"/>
  <c r="E169" i="1"/>
  <c r="E170" i="1"/>
  <c r="E172" i="1"/>
  <c r="E173" i="1"/>
  <c r="E174" i="1"/>
  <c r="E175" i="1"/>
  <c r="E176" i="1"/>
  <c r="E178" i="1"/>
  <c r="E180" i="1"/>
  <c r="E182" i="1"/>
  <c r="E183" i="1"/>
  <c r="E184" i="1"/>
  <c r="E186" i="1"/>
  <c r="E188" i="1"/>
  <c r="E190" i="1"/>
  <c r="E192" i="1"/>
  <c r="E195" i="1"/>
  <c r="E197" i="1"/>
  <c r="E199" i="1"/>
  <c r="E201" i="1"/>
  <c r="E203" i="1"/>
  <c r="E204" i="1"/>
  <c r="E205" i="1"/>
  <c r="E206" i="1"/>
  <c r="E207" i="1"/>
  <c r="E210" i="1"/>
  <c r="E212" i="1"/>
  <c r="E214" i="1"/>
  <c r="E216" i="1"/>
  <c r="E217" i="1"/>
  <c r="E218" i="1"/>
  <c r="E220" i="1"/>
  <c r="E223" i="1"/>
  <c r="E228" i="1"/>
  <c r="E229" i="1"/>
  <c r="E230" i="1"/>
  <c r="E233" i="1"/>
  <c r="D211" i="1" l="1"/>
  <c r="E211" i="1" s="1"/>
  <c r="C211" i="1"/>
  <c r="D189" i="1"/>
  <c r="E189" i="1" s="1"/>
  <c r="C189" i="1"/>
  <c r="D185" i="1"/>
  <c r="E185" i="1" s="1"/>
  <c r="C185" i="1"/>
  <c r="D179" i="1" l="1"/>
  <c r="E179" i="1" s="1"/>
  <c r="C179" i="1"/>
  <c r="D162" i="1"/>
  <c r="C162" i="1"/>
  <c r="D93" i="1"/>
  <c r="C93" i="1"/>
  <c r="D66" i="1"/>
  <c r="E66" i="1" s="1"/>
  <c r="C66" i="1"/>
  <c r="E162" i="1" l="1"/>
  <c r="E93" i="1"/>
  <c r="D6" i="1"/>
  <c r="C6" i="1"/>
  <c r="C213" i="1" l="1"/>
  <c r="D213" i="1"/>
  <c r="E213" i="1" s="1"/>
  <c r="C187" i="1"/>
  <c r="D187" i="1"/>
  <c r="E187" i="1" s="1"/>
  <c r="C158" i="1" l="1"/>
  <c r="D158" i="1"/>
  <c r="C140" i="1"/>
  <c r="D140" i="1"/>
  <c r="E140" i="1" s="1"/>
  <c r="C50" i="1"/>
  <c r="D50" i="1"/>
  <c r="D26" i="1"/>
  <c r="C26" i="1"/>
  <c r="E158" i="1" l="1"/>
  <c r="C117" i="1"/>
  <c r="D117" i="1"/>
  <c r="E117" i="1" s="1"/>
  <c r="C102" i="1" l="1"/>
  <c r="D102" i="1"/>
  <c r="E102" i="1" s="1"/>
  <c r="C232" i="1" l="1"/>
  <c r="D232" i="1"/>
  <c r="E232" i="1" s="1"/>
  <c r="C227" i="1"/>
  <c r="C226" i="1" s="1"/>
  <c r="C225" i="1" s="1"/>
  <c r="D227" i="1"/>
  <c r="E227" i="1" s="1"/>
  <c r="C168" i="1"/>
  <c r="D168" i="1"/>
  <c r="D231" i="1" l="1"/>
  <c r="E231" i="1" s="1"/>
  <c r="C231" i="1"/>
  <c r="D226" i="1"/>
  <c r="E226" i="1" s="1"/>
  <c r="C224" i="1"/>
  <c r="C166" i="1"/>
  <c r="D166" i="1"/>
  <c r="C133" i="1"/>
  <c r="D133" i="1"/>
  <c r="E133" i="1" s="1"/>
  <c r="C126" i="1"/>
  <c r="D126" i="1"/>
  <c r="C125" i="1"/>
  <c r="D125" i="1"/>
  <c r="E125" i="1" s="1"/>
  <c r="C122" i="1"/>
  <c r="C121" i="1" s="1"/>
  <c r="D122" i="1"/>
  <c r="E122" i="1" s="1"/>
  <c r="E126" i="1" l="1"/>
  <c r="D225" i="1"/>
  <c r="E225" i="1" s="1"/>
  <c r="D121" i="1"/>
  <c r="E121" i="1" s="1"/>
  <c r="C98" i="1"/>
  <c r="D98" i="1"/>
  <c r="E98" i="1" s="1"/>
  <c r="D224" i="1" l="1"/>
  <c r="E224" i="1" s="1"/>
  <c r="C44" i="1" l="1"/>
  <c r="D44" i="1"/>
  <c r="C194" i="1"/>
  <c r="D194" i="1"/>
  <c r="E194" i="1" s="1"/>
  <c r="D100" i="1" l="1"/>
  <c r="C100" i="1"/>
  <c r="E100" i="1" l="1"/>
  <c r="C119" i="1"/>
  <c r="D215" i="1"/>
  <c r="E215" i="1" s="1"/>
  <c r="C215" i="1"/>
  <c r="D160" i="1"/>
  <c r="C160" i="1"/>
  <c r="D206" i="1"/>
  <c r="D164" i="1"/>
  <c r="D171" i="1"/>
  <c r="C171" i="1"/>
  <c r="D109" i="1"/>
  <c r="E109" i="1" s="1"/>
  <c r="C109" i="1"/>
  <c r="D106" i="1"/>
  <c r="C106" i="1"/>
  <c r="E160" i="1" l="1"/>
  <c r="E106" i="1"/>
  <c r="E171" i="1"/>
  <c r="D119" i="1"/>
  <c r="E119" i="1" s="1"/>
  <c r="C151" i="1" l="1"/>
  <c r="D151" i="1"/>
  <c r="D89" i="1"/>
  <c r="E89" i="1" s="1"/>
  <c r="C206" i="1" l="1"/>
  <c r="C164" i="1"/>
  <c r="C196" i="1"/>
  <c r="D173" i="1"/>
  <c r="C173" i="1"/>
  <c r="D130" i="1"/>
  <c r="E130" i="1" s="1"/>
  <c r="D115" i="1"/>
  <c r="E115" i="1" s="1"/>
  <c r="D113" i="1"/>
  <c r="E113" i="1" s="1"/>
  <c r="D111" i="1"/>
  <c r="D104" i="1"/>
  <c r="E104" i="1" s="1"/>
  <c r="D96" i="1"/>
  <c r="E96" i="1" s="1"/>
  <c r="D91" i="1"/>
  <c r="E91" i="1" s="1"/>
  <c r="C130" i="1"/>
  <c r="C115" i="1"/>
  <c r="C113" i="1"/>
  <c r="C111" i="1"/>
  <c r="C104" i="1"/>
  <c r="C96" i="1"/>
  <c r="C91" i="1"/>
  <c r="C89" i="1"/>
  <c r="C57" i="1"/>
  <c r="E111" i="1" l="1"/>
  <c r="D88" i="1"/>
  <c r="C124" i="1"/>
  <c r="C88" i="1"/>
  <c r="D124" i="1"/>
  <c r="E124" i="1" l="1"/>
  <c r="E88" i="1"/>
  <c r="D85" i="1"/>
  <c r="C85" i="1"/>
  <c r="C76" i="1"/>
  <c r="D76" i="1"/>
  <c r="E76" i="1" s="1"/>
  <c r="E85" i="1" l="1"/>
  <c r="C35" i="1"/>
  <c r="D35" i="1"/>
  <c r="C217" i="1"/>
  <c r="D217" i="1"/>
  <c r="C149" i="1"/>
  <c r="D149" i="1"/>
  <c r="E149" i="1" s="1"/>
  <c r="C31" i="1"/>
  <c r="D31" i="1"/>
  <c r="C24" i="1"/>
  <c r="D24" i="1"/>
  <c r="C222" i="1" l="1"/>
  <c r="D222" i="1"/>
  <c r="E222" i="1" s="1"/>
  <c r="C219" i="1"/>
  <c r="C208" i="1" s="1"/>
  <c r="D219" i="1"/>
  <c r="E219" i="1" s="1"/>
  <c r="C209" i="1"/>
  <c r="D209" i="1"/>
  <c r="E209" i="1" s="1"/>
  <c r="C204" i="1"/>
  <c r="D204" i="1"/>
  <c r="C202" i="1"/>
  <c r="D202" i="1"/>
  <c r="E202" i="1" s="1"/>
  <c r="C200" i="1"/>
  <c r="D200" i="1"/>
  <c r="E200" i="1" s="1"/>
  <c r="C198" i="1"/>
  <c r="D198" i="1"/>
  <c r="E198" i="1" s="1"/>
  <c r="D196" i="1"/>
  <c r="E196" i="1" s="1"/>
  <c r="D191" i="1"/>
  <c r="E191" i="1" s="1"/>
  <c r="C191" i="1"/>
  <c r="C181" i="1"/>
  <c r="D181" i="1"/>
  <c r="E181" i="1" s="1"/>
  <c r="C177" i="1"/>
  <c r="D177" i="1"/>
  <c r="C175" i="1"/>
  <c r="D175" i="1"/>
  <c r="C145" i="1"/>
  <c r="D145" i="1"/>
  <c r="E145" i="1" s="1"/>
  <c r="C156" i="1"/>
  <c r="D156" i="1"/>
  <c r="E156" i="1" s="1"/>
  <c r="C147" i="1"/>
  <c r="D147" i="1"/>
  <c r="E147" i="1" s="1"/>
  <c r="C153" i="1" l="1"/>
  <c r="E177" i="1"/>
  <c r="D153" i="1"/>
  <c r="D208" i="1"/>
  <c r="E208" i="1" s="1"/>
  <c r="C221" i="1"/>
  <c r="C144" i="1"/>
  <c r="D144" i="1"/>
  <c r="E144" i="1" s="1"/>
  <c r="C193" i="1"/>
  <c r="D193" i="1"/>
  <c r="D221" i="1"/>
  <c r="E221" i="1" s="1"/>
  <c r="C65" i="1"/>
  <c r="D67" i="1"/>
  <c r="C21" i="1"/>
  <c r="D21" i="1"/>
  <c r="C138" i="1"/>
  <c r="D138" i="1"/>
  <c r="E138" i="1" s="1"/>
  <c r="C136" i="1"/>
  <c r="D136" i="1"/>
  <c r="C83" i="1"/>
  <c r="D83" i="1"/>
  <c r="C79" i="1"/>
  <c r="D79" i="1"/>
  <c r="E79" i="1" s="1"/>
  <c r="C72" i="1"/>
  <c r="C71" i="1" s="1"/>
  <c r="D72" i="1"/>
  <c r="C62" i="1"/>
  <c r="D62" i="1"/>
  <c r="C53" i="1"/>
  <c r="E53" i="1" s="1"/>
  <c r="D57" i="1"/>
  <c r="C48" i="1"/>
  <c r="D48" i="1"/>
  <c r="C43" i="1"/>
  <c r="D43" i="1"/>
  <c r="C41" i="1"/>
  <c r="D41" i="1"/>
  <c r="C39" i="1"/>
  <c r="D39" i="1"/>
  <c r="C29" i="1"/>
  <c r="D29" i="1"/>
  <c r="C15" i="1"/>
  <c r="D15" i="1"/>
  <c r="C5" i="1"/>
  <c r="E193" i="1" l="1"/>
  <c r="E153" i="1"/>
  <c r="E136" i="1"/>
  <c r="D71" i="1"/>
  <c r="E71" i="1" s="1"/>
  <c r="D65" i="1"/>
  <c r="E65" i="1" s="1"/>
  <c r="C135" i="1"/>
  <c r="D135" i="1"/>
  <c r="C82" i="1"/>
  <c r="C78" i="1"/>
  <c r="C61" i="1"/>
  <c r="C52" i="1"/>
  <c r="E52" i="1" s="1"/>
  <c r="C47" i="1"/>
  <c r="C14" i="1"/>
  <c r="D34" i="1"/>
  <c r="D78" i="1"/>
  <c r="E78" i="1" s="1"/>
  <c r="C34" i="1"/>
  <c r="C143" i="1"/>
  <c r="C142" i="1" s="1"/>
  <c r="D143" i="1"/>
  <c r="D82" i="1"/>
  <c r="D61" i="1"/>
  <c r="D53" i="1"/>
  <c r="D47" i="1"/>
  <c r="D14" i="1"/>
  <c r="D5" i="1"/>
  <c r="D28" i="1"/>
  <c r="C20" i="1"/>
  <c r="C28" i="1"/>
  <c r="D20" i="1"/>
  <c r="E143" i="1" l="1"/>
  <c r="E135" i="1"/>
  <c r="D33" i="1"/>
  <c r="E33" i="1" s="1"/>
  <c r="C64" i="1"/>
  <c r="C60" i="1"/>
  <c r="D142" i="1"/>
  <c r="E142" i="1" s="1"/>
  <c r="D52" i="1"/>
  <c r="D64" i="1"/>
  <c r="E64" i="1" s="1"/>
  <c r="D60" i="1"/>
  <c r="D4" i="1" l="1"/>
  <c r="D234" i="1" s="1"/>
  <c r="C4" i="1"/>
  <c r="C234" i="1" s="1"/>
  <c r="E234" i="1" l="1"/>
  <c r="E4" i="1"/>
</calcChain>
</file>

<file path=xl/sharedStrings.xml><?xml version="1.0" encoding="utf-8"?>
<sst xmlns="http://schemas.openxmlformats.org/spreadsheetml/2006/main" count="473" uniqueCount="471">
  <si>
    <t>(рублей)</t>
  </si>
  <si>
    <t>Код бюджетной классификации Российской Федерации</t>
  </si>
  <si>
    <t>Наименование доходов</t>
  </si>
  <si>
    <t>00011500000000000000</t>
  </si>
  <si>
    <t>00011502000000000140</t>
  </si>
  <si>
    <t>00011502050050000140</t>
  </si>
  <si>
    <t>НАЛОГОВЫЕ И НЕНАЛОГОВЫЕ ДОХОДЫ</t>
  </si>
  <si>
    <t>НАЛОГИ НА ПРИБЫЛЬ, ДОХОДЫ</t>
  </si>
  <si>
    <t>Налог на доходы физических лиц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</si>
  <si>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</si>
  <si>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</si>
  <si>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</si>
  <si>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</si>
  <si>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НАЛОГИ НА ТОВАРЫ (РАБОТЫ, УСЛУГИ), РЕАЛИЗУЕМЫЕ НА ТЕРРИТОРИИ РОССИЙСКОЙ ФЕДЕРАЦИИ</t>
  </si>
  <si>
    <t>Акцизы по подакцизным товарам (продукции), производимым на территории Российской Федерации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</si>
  <si>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</si>
  <si>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</si>
  <si>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</si>
  <si>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</si>
  <si>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НАЛОГИ НА СОВОКУПНЫЙ ДОХОД</t>
  </si>
  <si>
    <t>Единый налог на вмененный доход для отдельных видов деятельности</t>
  </si>
  <si>
    <t>Единый сельскохозяйственный налог</t>
  </si>
  <si>
    <t>Налог, взимаемый в связи с применением патентной системы налогообложения</t>
  </si>
  <si>
    <t>Налог, взимаемый в связи с применением патентной системы налогообложения, зачисляемый в бюджеты муниципальных районов 5</t>
  </si>
  <si>
    <t>ГОСУДАРСТВЕННАЯ ПОШЛИНА</t>
  </si>
  <si>
    <t>Государственная пошлина по делам, рассматриваемым в судах общей юрисдикции, мировыми судьями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</si>
  <si>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</si>
  <si>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Государственная пошлина за государственную регистрацию, а также за совершение прочих юридически значимых действий</t>
  </si>
  <si>
    <t>Государственная пошлина за выдачу разрешения на установку рекламной конструкции</t>
  </si>
  <si>
    <t>ДОХОДЫ ОТ ИСПОЛЬЗОВАНИЯ ИМУЩЕСТВА, НАХОДЯЩЕГОСЯ В ГОСУДАРСТВЕННОЙ И МУНИЦИПАЛЬНОЙ СОБСТВЕННОСТИ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</si>
  <si>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</si>
  <si>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</si>
  <si>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</si>
  <si>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поселений, а также средства от продажи права на заключение договоров аренды указанных земельных участков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</si>
  <si>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</si>
  <si>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</si>
  <si>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</si>
  <si>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</si>
  <si>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Доходы от сдачи в аренду имущества, составляющего казну муниципальных районов (за исключением земельных участков)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</si>
  <si>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</si>
  <si>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</si>
  <si>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поселений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</si>
  <si>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</si>
  <si>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</si>
  <si>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</si>
  <si>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ПЛАТЕЖИ ПРИ ПОЛЬЗОВАНИИ ПРИРОДНЫМИ РЕСУРСАМИ</t>
  </si>
  <si>
    <t>Плата за негативное воздействие на окружающую среду</t>
  </si>
  <si>
    <t>Плата за выбросы загрязняющих веществ в атмосферный воздух передвижными объектами</t>
  </si>
  <si>
    <t>Плата за сбросы загрязняющих веществ в водные объекты</t>
  </si>
  <si>
    <t>Плата за размещение отходов производства и потребления</t>
  </si>
  <si>
    <t>Плата за размещение отходов производства</t>
  </si>
  <si>
    <t>ДОХОДЫ ОТ ОКАЗАНИЯ ПЛАТНЫХ УСЛУГ (РАБОТ) И КОМПЕНСАЦИИ ЗАТРАТ ГОСУДАРСТВА</t>
  </si>
  <si>
    <t>Доходы от компенсации затрат государства</t>
  </si>
  <si>
    <t>Прочие доходы от компенсации затрат государства</t>
  </si>
  <si>
    <t>Прочие доходы от компенсации затрат бюджетов муниципальных районов</t>
  </si>
  <si>
    <t>ДОХОДЫ ОТ ПРОДАЖИ МАТЕРИАЛЬНЫХ И НЕМАТЕРИАЛЬНЫХ АКТИВОВ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</si>
  <si>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</si>
  <si>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</si>
  <si>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</si>
  <si>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Доходы от продажи земельных участков, находящихся в государственной и муниципальной собственности</t>
  </si>
  <si>
    <t>Доходы от продажи земельных участков, государственная собственность на которые не разграничена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</si>
  <si>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</si>
  <si>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</si>
  <si>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</si>
  <si>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</si>
  <si>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</si>
  <si>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</si>
  <si>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</si>
  <si>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АДМИНИСТРАТИВНЫЕ ПЛАТЕЖИ И СБОРЫ</t>
  </si>
  <si>
    <t>Платежи, взимаемые государственными и муниципальными органами (организациями) за выполнение определенных функций</t>
  </si>
  <si>
    <t>Платежи, взимаемые органами местного самоуправления (организациями) муниципальных районов за выполнение определенных функций</t>
  </si>
  <si>
    <t>ШТРАФЫ, САНКЦИИ, ВОЗМЕЩЕНИЕ УЩЕРБА</t>
  </si>
  <si>
    <t>ПРОЧИЕ НЕНАЛОГОВЫЕ ДОХОДЫ</t>
  </si>
  <si>
    <t>Невыясненные поступления</t>
  </si>
  <si>
    <t>Невыясненные поступления, зачисляемые в бюджеты муниципальных районов</t>
  </si>
  <si>
    <t>Прочие неналоговые доходы</t>
  </si>
  <si>
    <t>Прочие неналоговые доходы бюджетов муниципальных районов</t>
  </si>
  <si>
    <t>БЕЗВОЗМЕЗДНЫЕ ПОСТУПЛЕНИЯ</t>
  </si>
  <si>
    <t>Дотации бюджетам бюджетной системы Российской Федерации</t>
  </si>
  <si>
    <t>Дотации на выравнивание бюджетной обеспеченности</t>
  </si>
  <si>
    <t>Дотации бюджетам на поддержку мер по обеспечению сбалансированности бюджетов</t>
  </si>
  <si>
    <t>Дотации бюджетам муниципальных районов на поддержку мер по обеспечению сбалансированности бюджетов</t>
  </si>
  <si>
    <t>Субсидии бюджетам бюджетной системы Российской Федерации (межбюджетные субсидии)</t>
  </si>
  <si>
    <t>Субсидии бюджетам на реализацию федеральных целевых программ</t>
  </si>
  <si>
    <t>Субсидии бюджетам муниципальных районов на реализацию федеральных целевых программ</t>
  </si>
  <si>
    <t>Субсидии бюджетам на софинансирование капитальных вложений в объекты государственной (муниципальной) собственности</t>
  </si>
  <si>
    <t>Субсидии бюджетам муниципальных районов на софинансирование капитальных вложений в объекты муниципальной собственности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</si>
  <si>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</si>
  <si>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</si>
  <si>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Субсидии бюджетам на реализацию мероприятий по обеспечению жильем молодых семей</t>
  </si>
  <si>
    <t>Субсидии бюджетам муниципальных районов на реализацию мероприятий по обеспечению жильем молодых семей</t>
  </si>
  <si>
    <t>Субсидия бюджетам на поддержку отрасли культуры</t>
  </si>
  <si>
    <t>Субсидия бюджетам муниципальных районов на поддержку отрасли культуры</t>
  </si>
  <si>
    <t>Субсидии бюджетам на обеспечение развития и укрепления материально-технической базы муниципальных домов культуры, поддержку творческой деятельности муниципальных театров в городах с численностью населения до 300 тысяч человек</t>
  </si>
  <si>
    <t>Субсидии бюджетам муниципальных районов  на обеспечение развития и укрепления материально-технической базы муниципальных домов культуры, поддержку творческой деятельности муниципальных театров в городах с численностью населения до 300 тысяч человек</t>
  </si>
  <si>
    <t>Прочие субсидии</t>
  </si>
  <si>
    <t>Прочие субсидии бюджетам муниципальных районов</t>
  </si>
  <si>
    <t>Субвенции бюджетам бюджетной системы Российской Федерации</t>
  </si>
  <si>
    <t>Субвенции местным бюджетам на выполнение передаваемых полномочий субъектов Российской Федерации</t>
  </si>
  <si>
    <t>Субвенции бюджетам муниципальных районов на выполнение передаваемых полномочий субъектов Российской Федерации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</si>
  <si>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</si>
  <si>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</si>
  <si>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</si>
  <si>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</si>
  <si>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</si>
  <si>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</si>
  <si>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Субвенции бюджетам на выплату единовременного пособия при всех формах устройства детей, лишенных родительского попечения, в семью</t>
  </si>
  <si>
    <t>Субвенции бюджетам муниципальных районов на выплату единовременного пособия при всех формах устройства детей, лишенных родительского попечения, в семью</t>
  </si>
  <si>
    <t>Иные межбюджетные трансферты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</si>
  <si>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</si>
  <si>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</si>
  <si>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Прочие межбюджетные трансферты, передаваемые бюджетам</t>
  </si>
  <si>
    <t>Прочие межбюджетные трансферты, передаваемые бюджетам муниципальных районов</t>
  </si>
  <si>
    <t>БЕЗВОЗМЕЗДНЫЕ ПОСТУПЛЕНИЯ ОТ НЕГОСУДАРСТВЕННЫХ ОРГАНИЗАЦИЙ</t>
  </si>
  <si>
    <t>Безвозмездные поступления от негосударственных организаций в бюджеты муниципальных районов</t>
  </si>
  <si>
    <t>Прочие безвозмездные поступления от негосударственных организаций в бюджеты муниципальных районов</t>
  </si>
  <si>
    <t>ВОЗВРАТ ОСТАТКОВ СУБСИДИЙ, СУБВЕНЦИЙ И ИНЫХ МЕЖБЮДЖЕТНЫХ ТРАНСФЕРТОВ, ИМЕЮЩИХ ЦЕЛЕВОЕ НАЗНАЧЕНИЕ, ПРОШЛЫХ ЛЕТ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</si>
  <si>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</si>
  <si>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</si>
  <si>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Доходы бюджета - Всего</t>
  </si>
  <si>
    <t>Плата за размещение твердых коммунальных отходов</t>
  </si>
  <si>
    <t>Прочие дотации бюджетам муниципальных районов</t>
  </si>
  <si>
    <t>Прочие дотации</t>
  </si>
  <si>
    <t>Межбюджетные трансферты, передаваемые бюджетам муниципальных районов за достижение показателей деятельности органов исполнительной власти субъектов Российской Федерации</t>
  </si>
  <si>
    <t>Межбюджетные трансферты, передаваемые бюджетам за достижение показателей деятельности органов исполнительной власти субъектов Российской Федерации</t>
  </si>
  <si>
    <t>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</si>
  <si>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</si>
  <si>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Административные штрафы, установленные Кодексом Российской Федерации об административных правонарушениях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</si>
  <si>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</si>
  <si>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          их прав                                                                                  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</si>
  <si>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</si>
  <si>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</si>
  <si>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</si>
  <si>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                                                                               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</si>
  <si>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</si>
  <si>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                              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</si>
  <si>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</si>
  <si>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                  прав                                                                                   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</si>
  <si>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</si>
  <si>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выявленные должностными лицами органов муниципального контроля                                                                           </t>
  </si>
  <si>
    <t>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</t>
  </si>
  <si>
    <t xml:space="preserve">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Федерации, налагаемые мировыми судьями, комиссиями по делам несовершеннолетних и защите их прав                        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</si>
  <si>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</si>
  <si>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</si>
  <si>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</si>
  <si>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</si>
  <si>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Федерации, по нормативам, действующим до 1 января 2020 года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</si>
  <si>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действующим до 1 января 2020 года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</si>
  <si>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действующим до 1 января 2020 года</t>
  </si>
  <si>
    <t>Платежи в целях возмещения причиненного ущерба (убытков)</t>
  </si>
  <si>
    <t>Субсидии бюджетам на софинансирование расходных обязательств субъектов Российской Федерации, возникающих при реализации мероприятий по модернизации региональных и муниципальных детских школ искусств по видам искусств</t>
  </si>
  <si>
    <t xml:space="preserve">Субсидии бюджетам муниципальных районов на софинансирование расходных обязательств субъектов Российской Федерации, возникающих при реализации мероприятий по модернизации региональных и муниципальных детских школ искусств по видам искусств                          </t>
  </si>
  <si>
    <t>Субсидии бюджетам на оснащение объектов спортивной инфраструктуры спортивно-технологическим оборудованием</t>
  </si>
  <si>
    <t>Субвенции бюджетам на проведение Всероссийской переписи населения 2020 года</t>
  </si>
  <si>
    <t xml:space="preserve">Субвенции бюджетам муниципальных районов на проведение Всероссийской переписи населения 2020 года                      </t>
  </si>
  <si>
    <t>Прочие поступления от денежных взысканий (штрафов) и иных сумм в возмещение ущерба, зачисляемые в бюджеты сельских поселений</t>
  </si>
  <si>
    <t>Прочие поступления от денежных взысканий (штрафов) и иных сумм в возмещение ущерба, зачисляемые в бюджеты городских поселений</t>
  </si>
  <si>
    <t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</si>
  <si>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>00020215853000000150</t>
  </si>
  <si>
    <t>00020215853050000150</t>
  </si>
  <si>
    <t>Дотации бюджетам на поддержку мер по обеспечению сбалансированности бюджетов на реализацию мероприятий, связанных с обеспечением санитарно-эпидемиологической безопасности при подготовке к проведению общероссийского голосования по вопросу одобрения изменений в Конституцию Российской Федерации</t>
  </si>
  <si>
    <t>Дотации бюджетам муниципальных районов на поддержку мер по обеспечению сбалансированности бюджетов на реализацию мероприятий, связанных с обеспечением санитарно-эпидемиологической безопасности при подготовке к проведению общероссийского голосования по вопросу одобрения изменений в Конституцию Российской Федерации</t>
  </si>
  <si>
    <t>Административные штрафы, установленные законами субъектов Российской Федерации об административных правонарушениях</t>
  </si>
  <si>
    <t>Единый налог на вмененный доход для отдельных видов деятельности (за налоговые периоды, истекшие до   1 января 2011 года)</t>
  </si>
  <si>
    <t>Плата за выбросы загрязняющих веществ в атмосферный воздух стационарными объектами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</si>
  <si>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</si>
  <si>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</si>
  <si>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Субсидии бюджетам  на создание в общеобразовательных организациях, расположенных в сельской местности, условий для занятий физической культурой и спортом</t>
  </si>
  <si>
    <t xml:space="preserve">Субсидии бюджетам муниципальных районов на создание в общеобразовательных организациях, расположенных в сельской местности, условий для занятий физической культурой и    спортом                                                                               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</si>
  <si>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</si>
  <si>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</si>
  <si>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Межбюджетные трансферты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</si>
  <si>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Межбюджетные трансферты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</t>
  </si>
  <si>
    <t xml:space="preserve"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       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</si>
  <si>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</si>
  <si>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</si>
  <si>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>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</si>
  <si>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</si>
  <si>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</si>
  <si>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</si>
  <si>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</si>
  <si>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</si>
  <si>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</si>
  <si>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</si>
  <si>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</si>
  <si>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Возмещение ущерба при возникновении страховых случаев, когда выгодоприобретателями выступают получатели средств бюджета муниципального района</t>
  </si>
  <si>
    <t>Прочее возмещение ущерба, причиненного муниципальному имуществу городского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</si>
  <si>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Платежи, уплачиваемые в целях возмещения вреда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</si>
  <si>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</si>
  <si>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>Субсидии бюджетам на строительство и реконструкцию (модернизацию) объектов питьевого водоснабжения</t>
  </si>
  <si>
    <t>Субсидии бюджетам муниципальных районов на строительство и реконструкцию (модернизацию) объектов питьевого водоснабжения</t>
  </si>
  <si>
    <t>Субсидии бюджетам городских поселений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</t>
  </si>
  <si>
    <t>Субсидии бюджетам муниципальных районов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</t>
  </si>
  <si>
    <t>Субсидии бюджетам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</si>
  <si>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</si>
  <si>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</si>
  <si>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</si>
  <si>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Доходы бюджетов муниципальных районов от возврата организациями остатков субсидий прошлых лет</t>
  </si>
  <si>
    <t>Доходы бюджетов муниципальных районов от возврата бюджетными учреждениями остатков субсидий прошлых лет</t>
  </si>
  <si>
    <t>Доходы бюджетов муниципальных районов от возврата автономными учреждениями остатков субсидий прошлых лет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</si>
  <si>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</si>
  <si>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</si>
  <si>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</si>
  <si>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</si>
  <si>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</si>
  <si>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районов, и на землях или земельных участках, государственная собственность на которые не разграничена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</si>
  <si>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</si>
  <si>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Инициативные платежи, зачисляемые в бюджеты муниципальных районов</t>
  </si>
  <si>
    <t>Инициативные платежи</t>
  </si>
  <si>
    <t>Субсидии бюджетам муниципальных районов на государственную поддержку спортивных организаций, осуществляющих подготовку спортивного резерва для спортивных сборных команд, в том числе спортивных сборных команд Российской Федерации</t>
  </si>
  <si>
    <t>Субсидии бюджетам на государственную поддержку спортивных организаций, осуществляющих подготовку спортивного резерва для спортивных сборных команд, в том числе спортивных сборных команд Российской Федерации</t>
  </si>
  <si>
    <t>Субсидии бюджетам муниципальных районов на реализацию мероприятий по модернизации школьных систем образования</t>
  </si>
  <si>
    <t>Субсидии бюджетам на реализацию мероприятий по модернизации школьных систем образования</t>
  </si>
  <si>
    <t>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</si>
  <si>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</si>
  <si>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</si>
  <si>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</si>
  <si>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Процент исполнения к прогнозным параметрам доходов, %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</si>
  <si>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</si>
  <si>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Начальник финансового управления</t>
  </si>
  <si>
    <t>администрации Дятьковского района</t>
  </si>
  <si>
    <t>Н.В. Романишко</t>
  </si>
  <si>
    <t>Изотова Е.Н.</t>
  </si>
  <si>
    <t>3-78-71</t>
  </si>
  <si>
    <t>Безвозмездные поступления от других бюджетов бюджетной системы Российской Федерации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</si>
  <si>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</si>
  <si>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</si>
  <si>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</si>
  <si>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</si>
  <si>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основных средств по указанному имуществу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</si>
  <si>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</si>
  <si>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1 05 02020 02 0000 110</t>
  </si>
  <si>
    <t>1 16 10030 05 0000 140</t>
  </si>
  <si>
    <t>1 16 10031 05 0000 140</t>
  </si>
  <si>
    <t>2 02 25228 00 0000 150</t>
  </si>
  <si>
    <t>2 02 25228 05 0000 150</t>
  </si>
  <si>
    <t>2 02 25243 00 0000 150</t>
  </si>
  <si>
    <t>2 02 25243 05 0000 150</t>
  </si>
  <si>
    <t>2 02 25299 00 0000 150</t>
  </si>
  <si>
    <t>2 02 25299 05 0000 150</t>
  </si>
  <si>
    <t>2 02 25299 13 0000 150</t>
  </si>
  <si>
    <t>2 02 25306 00 0000 150</t>
  </si>
  <si>
    <t>2 02 25306 05 0000 150</t>
  </si>
  <si>
    <t>2 02 25467 00 0000 150</t>
  </si>
  <si>
    <t>2 02 25467 05 0000 150</t>
  </si>
  <si>
    <t>2 02 25558 00 0000 151</t>
  </si>
  <si>
    <t>2 02 25558 05 0000 151</t>
  </si>
  <si>
    <t>2 02 35260 00 0000 150</t>
  </si>
  <si>
    <t>2 02 35260 05 0000 150</t>
  </si>
  <si>
    <t>2 02 35469 00 0000 150</t>
  </si>
  <si>
    <t>2 02 35469 05 0000 150</t>
  </si>
  <si>
    <t>2 02 45550 00 0000 150</t>
  </si>
  <si>
    <t>2 02 45550 05 0000 150</t>
  </si>
  <si>
    <t>Субсидии бюджетам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</si>
  <si>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>Субсидии бюджетам муниципальных районов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</si>
  <si>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>Субсидии бюджетам на развитие сети учреждений культурно-досугового типа</t>
  </si>
  <si>
    <t>Субсидии бюджетам муниципальных районов на развитие сети учреждений культурно-досугового типа</t>
  </si>
  <si>
    <t>000 1 00 00000 00 0000 000</t>
  </si>
  <si>
    <t>000 1 01 00000 00 0000 000</t>
  </si>
  <si>
    <t>000 1 01 02000 01 0000 110</t>
  </si>
  <si>
    <t>000 1 01 02010 01 0000 110</t>
  </si>
  <si>
    <t>000 1 01 02020 01 0000 110</t>
  </si>
  <si>
    <t>000 1 01 02030 01 0000 110</t>
  </si>
  <si>
    <t>000 1 01 02040 01 0000 110</t>
  </si>
  <si>
    <t>000 1 01 02080 01 0000 110</t>
  </si>
  <si>
    <t>000 1 01 02130 01 0000 110</t>
  </si>
  <si>
    <t>000 1 01 02140 01 0000 110</t>
  </si>
  <si>
    <t>000 1 03 00000 00 0000 000</t>
  </si>
  <si>
    <t>000 1 03 02000 01 0000 110</t>
  </si>
  <si>
    <t>000 1 03 02230 01 0000 110</t>
  </si>
  <si>
    <t>000 1 03 02240 01 0000 110</t>
  </si>
  <si>
    <t>000 1 03 02250 01 0000 110</t>
  </si>
  <si>
    <t>000 1 03 02260 01 0000 110</t>
  </si>
  <si>
    <t>000 1 05 00000 00 0000 000</t>
  </si>
  <si>
    <t>000 1 05 02000 02 0000 110</t>
  </si>
  <si>
    <t>000 1 05 02010 02 0000 110</t>
  </si>
  <si>
    <t>000 1 05 03000 01 0000 110</t>
  </si>
  <si>
    <t>000 1 05 03010 01 0000 110</t>
  </si>
  <si>
    <t>000 1 05 04000 02 0000 110</t>
  </si>
  <si>
    <t>000 1 05 04020 02 0000 110</t>
  </si>
  <si>
    <t>000 1 08 00000 00 0000 000</t>
  </si>
  <si>
    <t>000 1 08 03000 01 0000 110</t>
  </si>
  <si>
    <t>000 1 08 03010 01 0000 110</t>
  </si>
  <si>
    <t>000 1 08 07000 01 0000 110</t>
  </si>
  <si>
    <t>000 1 08 07150 01 0000 110</t>
  </si>
  <si>
    <t>000 1 11 00000 00 0000 000</t>
  </si>
  <si>
    <t>000 1 11 05000 00 0000 120</t>
  </si>
  <si>
    <t>000 1 11 05010 00 0000 120</t>
  </si>
  <si>
    <t>000 1 11 05013 05 0000 120</t>
  </si>
  <si>
    <t>000 1 11 05013 13 0000 120</t>
  </si>
  <si>
    <t>000 1 11 05020 00 0000 120</t>
  </si>
  <si>
    <t>000 1 11 05025 05 0000 120</t>
  </si>
  <si>
    <t>000 1 11 05070 00 0000 120</t>
  </si>
  <si>
    <t>000 1 11 05075 05 0000 120</t>
  </si>
  <si>
    <t>000 1 11 09000 00 0000 120</t>
  </si>
  <si>
    <t>000 1 11 09040 00 0000 120</t>
  </si>
  <si>
    <t>000 1 11 09045 05 0000 120</t>
  </si>
  <si>
    <t>000 1 11 09080 00 0000 120</t>
  </si>
  <si>
    <t>000 1 11 09080 05 0000 120</t>
  </si>
  <si>
    <t>000 1 12 00000 00 0000 000</t>
  </si>
  <si>
    <t>000 1 12 01000 01 0000 120</t>
  </si>
  <si>
    <t>000 1 12 01010 01 0000 120</t>
  </si>
  <si>
    <t>000 1 12 01030 01 0000 120</t>
  </si>
  <si>
    <t>000 1 12 01040 01 0000 120</t>
  </si>
  <si>
    <t>000 1 12 01041 01 0000 120</t>
  </si>
  <si>
    <t>000 1 12 01042 01 0000 120</t>
  </si>
  <si>
    <t>000 1 13 00000 00 0000 000</t>
  </si>
  <si>
    <t>000 1 13 02000 00 0000 130</t>
  </si>
  <si>
    <t>000 1 13 02990 00 0000 130</t>
  </si>
  <si>
    <t>000 1 14 00000 00 0000 000</t>
  </si>
  <si>
    <t>000 1 14 02000 00 0000 000</t>
  </si>
  <si>
    <t>000 1 14 02050 05 0000 410</t>
  </si>
  <si>
    <t>000 1 14 02050 05 0000 440</t>
  </si>
  <si>
    <t>000 1 14 02052 05 0000 410</t>
  </si>
  <si>
    <t>000 1 14 02053 05 0000 410</t>
  </si>
  <si>
    <t>000 1 14 02053 05 0000 440</t>
  </si>
  <si>
    <t>000 1 14 06000 00 0000 430</t>
  </si>
  <si>
    <t>000 1 14 06010 00 0000 430</t>
  </si>
  <si>
    <t>000 1 14 06013 05 0000 430</t>
  </si>
  <si>
    <t>000 1 14 06013 13 0000 430</t>
  </si>
  <si>
    <t>000 1 14 06020 00 0000 430</t>
  </si>
  <si>
    <t>000 1 14 06025 05 0000 430</t>
  </si>
  <si>
    <t>000 1 14 06300 00 0000 430</t>
  </si>
  <si>
    <t>000 1 14 06310 00 0000 430</t>
  </si>
  <si>
    <t>000 1 14 06313 05 0000 430</t>
  </si>
  <si>
    <t>000 1 14 06313 13 0000 430</t>
  </si>
  <si>
    <t>000 1 16 00000 00 0000 000</t>
  </si>
  <si>
    <t>000 1 16 01000 01 0000 140</t>
  </si>
  <si>
    <t>000 1 16 01050 01 0000 140</t>
  </si>
  <si>
    <t>000 1 16 01053 01 0000 140</t>
  </si>
  <si>
    <t>000 1 16 01060 01 0000 140</t>
  </si>
  <si>
    <t>000 1 16 01063 01 0000 140</t>
  </si>
  <si>
    <t>000 1 16 01070 01 0000 140</t>
  </si>
  <si>
    <t>000 1 16 01073 01 0000 140</t>
  </si>
  <si>
    <t>000 1 16 01074 01 0000 140</t>
  </si>
  <si>
    <t>000 1 16 01080 01 0000 140</t>
  </si>
  <si>
    <t>000 1 16 01083 01 0000 140</t>
  </si>
  <si>
    <t>000 1 16 01140 01 0000 140</t>
  </si>
  <si>
    <t>000 1 16 01143 01 0000 140</t>
  </si>
  <si>
    <t>000 1 16 01150 01 0000 140</t>
  </si>
  <si>
    <t xml:space="preserve">000 1 16 01153 01 0000 140   </t>
  </si>
  <si>
    <t>000 1 16 01170 01 0000 140</t>
  </si>
  <si>
    <t>000 1 16 01173 01 0000 140</t>
  </si>
  <si>
    <t>000 1 16 01190 01 0000 140</t>
  </si>
  <si>
    <t>000 1 16 01193 01 0000 140</t>
  </si>
  <si>
    <t>000 1 16 01200 01 0000 140</t>
  </si>
  <si>
    <t>000 1 16 01203 01 0000 140</t>
  </si>
  <si>
    <t>000 1 16 02000 02 0000 140</t>
  </si>
  <si>
    <t>000 1 16 02010 02 0000 140</t>
  </si>
  <si>
    <t>000 1 16 07000 00 0000 140</t>
  </si>
  <si>
    <t>000 1 16 07010 00 0000 140</t>
  </si>
  <si>
    <t>000 1 16 07010 05 0000 140</t>
  </si>
  <si>
    <t>000 1 16 10000 00 0000 140</t>
  </si>
  <si>
    <t>000 1 16 10120 00 0000 140</t>
  </si>
  <si>
    <t>000 1 16 10123 01 0000 140</t>
  </si>
  <si>
    <t>000 1 17 00000 00 0000 000</t>
  </si>
  <si>
    <t>000 1 17 05000 00 0000 180</t>
  </si>
  <si>
    <t>000 1 17 05050 05 0000 180</t>
  </si>
  <si>
    <t>000 1 17 15000 00 0000 150</t>
  </si>
  <si>
    <t>000 1 17 15030 05 0000 150</t>
  </si>
  <si>
    <t>000 2 00 00000 00 0000 000</t>
  </si>
  <si>
    <t>000 2 02 00000 00 0000 000</t>
  </si>
  <si>
    <t>000 2 02 10000 00 0000 150</t>
  </si>
  <si>
    <t>000 2 02 15001 00 0000 150</t>
  </si>
  <si>
    <t>000 2 02 15001 05 0000 150</t>
  </si>
  <si>
    <t>000 2 02 15002 00 0000 150</t>
  </si>
  <si>
    <t>000 2 02 15002 05 0000 150</t>
  </si>
  <si>
    <t>000 2 02 19999 00 0000 151</t>
  </si>
  <si>
    <t>000 2 02 19999 05 0000 151</t>
  </si>
  <si>
    <t>000 2 02 20000 00 0000 150</t>
  </si>
  <si>
    <t>000 2 02 20077 00 0000 150</t>
  </si>
  <si>
    <t>000 2 02 20077 05 0000 150</t>
  </si>
  <si>
    <t>000 2 02 25098 00 0000 150</t>
  </si>
  <si>
    <t>000 2 02 25098 05 0000 150</t>
  </si>
  <si>
    <t>000 2 02 25304 00 0000 150</t>
  </si>
  <si>
    <t>000 2 02 25304 05 0000 150</t>
  </si>
  <si>
    <t>000 2 02 25497 00 0000 150</t>
  </si>
  <si>
    <t>000 2 02 25497 05 0000 150</t>
  </si>
  <si>
    <t>000 2 02 25513 00 0000 150</t>
  </si>
  <si>
    <t>000 2 02 25513 05 0000 150</t>
  </si>
  <si>
    <t>000 2 02 25519 00 0000 150</t>
  </si>
  <si>
    <t>000 2 02 25519 05 0000 150</t>
  </si>
  <si>
    <t>000 2 02 25750 00 0000 150</t>
  </si>
  <si>
    <t>000 2 02 25750 05 0000 150</t>
  </si>
  <si>
    <t>000 2 02 29999 00 0000 150</t>
  </si>
  <si>
    <t>000 2 02 29999 05 0000 150</t>
  </si>
  <si>
    <t>000 2 02 30000 00 0000 150</t>
  </si>
  <si>
    <t>000 2 02 30024 00 0000 150</t>
  </si>
  <si>
    <t>000 2 02 30024 05 0000 150</t>
  </si>
  <si>
    <t>000 2 02 30029 00 0000 150</t>
  </si>
  <si>
    <t>000 2 02 30029 05 0000 150</t>
  </si>
  <si>
    <t>000 2 02 35082 00 0000 150</t>
  </si>
  <si>
    <t>000 2 02 35082 05 0000 150</t>
  </si>
  <si>
    <t>000 2 02 35118 00 0000 150</t>
  </si>
  <si>
    <t>000 2 02 35118 05 0000 150</t>
  </si>
  <si>
    <t>000 2 02 35120 00 0000 150</t>
  </si>
  <si>
    <t>000 2 02 35120 05 0000 150</t>
  </si>
  <si>
    <t>000 2 02 40000 00 0000 150</t>
  </si>
  <si>
    <t>000 2 02 40014 00 0000 150</t>
  </si>
  <si>
    <t>000 2 02 40014 05 0000 150</t>
  </si>
  <si>
    <t>000 2 02 45179 00 0000 150</t>
  </si>
  <si>
    <t>000 2 02 45179 05 0000 150</t>
  </si>
  <si>
    <t>000 2 02 45303 00 0000 150</t>
  </si>
  <si>
    <t>000 2 02 45303 05 0000 150</t>
  </si>
  <si>
    <t>000 2 02 49999 00 0000 150</t>
  </si>
  <si>
    <t>000 2 02 49999 05 0000 150</t>
  </si>
  <si>
    <t>000 8 50 00000 00 0000 000</t>
  </si>
  <si>
    <t xml:space="preserve">Отчет об исполнении доходов, предусмотренных приложением 1 
к решению Дятьковского районного Совета народных депутатов "О бюджете Дятьковского муниципального района Брянской области на 2024 год и на плановый период 2025 и 2026 годов" 
"Доходы бюджета  Дятьковского муниципального района Брянской области  на 2024 год"                                                                                                         </t>
  </si>
  <si>
    <t>Прогноз доходов                                            на 2024 год</t>
  </si>
  <si>
    <t>Кассовое исполнение
за 
2024 год</t>
  </si>
  <si>
    <t>000 1 11 05300 00 0000 120</t>
  </si>
  <si>
    <t>000 1 11 05310 00 0000 120</t>
  </si>
  <si>
    <t>000 1 11 05313 05 0000 120</t>
  </si>
  <si>
    <t>000 1 11 05313 13 0000 120</t>
  </si>
  <si>
    <t>000 1 13 02995 05 0000 130</t>
  </si>
  <si>
    <t>000 1 16 90050 10 0000 140</t>
  </si>
  <si>
    <t>000 2 02 25590 00 0000 150</t>
  </si>
  <si>
    <t>000 2 02 25590 05 0000 150</t>
  </si>
  <si>
    <t>Субсидии бюджетам муниципальных районов на техническое оснащение региональных и муниципальных музеев</t>
  </si>
  <si>
    <t>Субсидии бюджетам на техническое оснащение региональных и муниципальных музеев</t>
  </si>
  <si>
    <t>Субсидии бюджетам муниципальных районов из местных бюджетов</t>
  </si>
  <si>
    <t>Субсидии бюджетам субъектов Российской Федерации (муниципальных образований) из бюджета субъекта Российской Федерации (местного бюджета)</t>
  </si>
  <si>
    <t>000 2 02 29900 00 0000 150</t>
  </si>
  <si>
    <t>000 2 02 29900 05 0000 150</t>
  </si>
  <si>
    <t>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"Сириус", муниципальных общеобразовательныхорганизаций и профессиональных образовательных организаций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</si>
  <si>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</si>
  <si>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000 1 11 05013 10 0000 120</t>
  </si>
  <si>
    <t>000 1 12 01020 01 0000 120</t>
  </si>
  <si>
    <t>000 1 14 06013 10 0000 430</t>
  </si>
  <si>
    <t>000 1 16 90050 13 0000 140</t>
  </si>
  <si>
    <t>000 1 16 01090 01 0000 140</t>
  </si>
  <si>
    <t>000 1 16 01093 01 0000 140</t>
  </si>
  <si>
    <t>000 1 16 01110 01 0000 140</t>
  </si>
  <si>
    <t>000 1 16 01113 01 0000 140</t>
  </si>
  <si>
    <t>000 1 16 01130 01 0000 140</t>
  </si>
  <si>
    <t>000 1 16 01133 01 0000 140</t>
  </si>
  <si>
    <t>000 1 16 01154 01 0000 140</t>
  </si>
  <si>
    <t>000 1 16 01180 01 0000 140</t>
  </si>
  <si>
    <t>000 1 16 01183 01 0000 140</t>
  </si>
  <si>
    <t>000 1 16 01330 00 0000 140</t>
  </si>
  <si>
    <t>000 1 16 01333 01 0000 140</t>
  </si>
  <si>
    <t>000 1 16 10030 13 0000 140</t>
  </si>
  <si>
    <t>000 1 16 10032 13 0000 140</t>
  </si>
  <si>
    <t>000 1 16 10129 01 0000 140</t>
  </si>
  <si>
    <t>000 1 16 11000 01 0000 140</t>
  </si>
  <si>
    <t>000 1 16 11050 01 0000 140</t>
  </si>
  <si>
    <t>000 1 17 01000 00 0000 180</t>
  </si>
  <si>
    <t>000 1 17 01050 05 0000 180</t>
  </si>
  <si>
    <t>000 2 02 20051 00 0000 151</t>
  </si>
  <si>
    <t>000 2 02 20051 05 0000 151</t>
  </si>
  <si>
    <t>000 2 02 25081 00 0000 150</t>
  </si>
  <si>
    <t>000 2 02 25081 05 0000 150</t>
  </si>
  <si>
    <t>000 2 02 25097 00 0000 150</t>
  </si>
  <si>
    <t>000 2 02 25097 05 0000 150</t>
  </si>
  <si>
    <t>000 2 02 45050 00 0000 150</t>
  </si>
  <si>
    <t>000 2 02 45050 05 0000 150</t>
  </si>
  <si>
    <t>000 2 04 00000 00 0000 000</t>
  </si>
  <si>
    <t>000 2 04 05000 05 0000 180</t>
  </si>
  <si>
    <t>000 2 04 05099 05 0000 180</t>
  </si>
  <si>
    <t>000 2 18 00000 00 0000 000</t>
  </si>
  <si>
    <t>000 2 18 00000 00 0000 150</t>
  </si>
  <si>
    <t>000 2 18 00000 05 0000 150</t>
  </si>
  <si>
    <t>000 2 18 05000 05 0000 150</t>
  </si>
  <si>
    <t>000 2 18 05010 05 0000 150</t>
  </si>
  <si>
    <t>000 2 18 05020 05 0000 150</t>
  </si>
  <si>
    <t>000 2 18 60010 05 0000 150</t>
  </si>
  <si>
    <t>000 2 19 00000 00 0000 000</t>
  </si>
  <si>
    <t>000 2 19 00000 05 0000 151</t>
  </si>
  <si>
    <t>000 2 19 60010 05 0000 151</t>
  </si>
  <si>
    <t>в 2,15 раз</t>
  </si>
  <si>
    <t xml:space="preserve">Субсидии бюджетам муниципальных районов на оснащение объектов спортивной инфраструктуры спортивно-технологическим оборудованием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</si>
</sst>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8"/>
      <color rgb="FF000000"/>
      <name val="Arial"/>
      <family val="2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</font>
    <font>
      <sz val="15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49" fontId="3" fillId="0" borderId="0"/>
    <xf numFmtId="0" fontId="3" fillId="0" borderId="0">
      <alignment horizontal="left"/>
    </xf>
    <xf numFmtId="0" fontId="5" fillId="0" borderId="0"/>
    <xf numFmtId="0" fontId="1" fillId="0" borderId="0"/>
    <xf numFmtId="0" fontId="8" fillId="0" borderId="0"/>
    <xf numFmtId="0" fontId="3" fillId="0" borderId="2">
      <alignment horizontal="left" wrapText="1"/>
    </xf>
    <xf numFmtId="0" fontId="3" fillId="0" borderId="3">
      <alignment horizontal="left" wrapText="1" indent="2"/>
    </xf>
    <xf numFmtId="49" fontId="3" fillId="0" borderId="4">
      <alignment horizontal="center"/>
    </xf>
    <xf numFmtId="49" fontId="3" fillId="0" borderId="5">
      <alignment horizontal="center"/>
    </xf>
    <xf numFmtId="4" fontId="3" fillId="0" borderId="5">
      <alignment horizontal="right"/>
    </xf>
    <xf numFmtId="0" fontId="3" fillId="2" borderId="0"/>
    <xf numFmtId="0" fontId="5" fillId="0" borderId="6"/>
    <xf numFmtId="4" fontId="3" fillId="0" borderId="3">
      <alignment horizontal="right"/>
    </xf>
  </cellStyleXfs>
  <cellXfs count="62">
    <xf numFmtId="0" fontId="0" fillId="0" borderId="0" xfId="0"/>
    <xf numFmtId="0" fontId="2" fillId="0" borderId="0" xfId="0" applyFont="1" applyFill="1" applyProtection="1">
      <protection locked="0"/>
    </xf>
    <xf numFmtId="49" fontId="4" fillId="0" borderId="0" xfId="1" applyNumberFormat="1" applyFont="1" applyFill="1" applyAlignment="1" applyProtection="1">
      <alignment horizontal="center" vertical="top"/>
    </xf>
    <xf numFmtId="0" fontId="4" fillId="0" borderId="0" xfId="2" applyNumberFormat="1" applyFont="1" applyFill="1" applyProtection="1">
      <alignment horizontal="left"/>
    </xf>
    <xf numFmtId="49" fontId="4" fillId="0" borderId="0" xfId="1" applyNumberFormat="1" applyFont="1" applyFill="1" applyProtection="1"/>
    <xf numFmtId="0" fontId="2" fillId="0" borderId="0" xfId="4" applyFont="1" applyFill="1" applyAlignment="1">
      <alignment horizontal="center" vertical="center"/>
    </xf>
    <xf numFmtId="49" fontId="2" fillId="0" borderId="1" xfId="4" applyNumberFormat="1" applyFont="1" applyFill="1" applyBorder="1" applyAlignment="1">
      <alignment horizontal="center" vertical="center" wrapText="1" shrinkToFit="1"/>
    </xf>
    <xf numFmtId="0" fontId="2" fillId="0" borderId="1" xfId="4" applyNumberFormat="1" applyFont="1" applyFill="1" applyBorder="1" applyAlignment="1">
      <alignment horizontal="center" vertical="center" wrapText="1" shrinkToFit="1"/>
    </xf>
    <xf numFmtId="0" fontId="6" fillId="0" borderId="0" xfId="0" applyFont="1" applyFill="1" applyBorder="1"/>
    <xf numFmtId="0" fontId="7" fillId="0" borderId="1" xfId="0" applyFont="1" applyFill="1" applyBorder="1"/>
    <xf numFmtId="0" fontId="7" fillId="0" borderId="1" xfId="0" applyNumberFormat="1" applyFont="1" applyFill="1" applyBorder="1" applyAlignment="1">
      <alignment wrapText="1"/>
    </xf>
    <xf numFmtId="0" fontId="7" fillId="0" borderId="0" xfId="0" applyFont="1" applyFill="1" applyBorder="1"/>
    <xf numFmtId="0" fontId="7" fillId="0" borderId="0" xfId="0" applyNumberFormat="1" applyFont="1" applyFill="1" applyBorder="1"/>
    <xf numFmtId="0" fontId="6" fillId="0" borderId="0" xfId="0" applyNumberFormat="1" applyFont="1" applyFill="1" applyBorder="1"/>
    <xf numFmtId="49" fontId="7" fillId="0" borderId="1" xfId="0" applyNumberFormat="1" applyFont="1" applyFill="1" applyBorder="1"/>
    <xf numFmtId="4" fontId="7" fillId="0" borderId="1" xfId="0" applyNumberFormat="1" applyFont="1" applyFill="1" applyBorder="1" applyAlignment="1">
      <alignment horizontal="center" vertical="center"/>
    </xf>
    <xf numFmtId="4" fontId="7" fillId="3" borderId="1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justify" vertical="top" wrapText="1"/>
    </xf>
    <xf numFmtId="0" fontId="2" fillId="0" borderId="1" xfId="0" applyFont="1" applyFill="1" applyBorder="1" applyAlignment="1">
      <alignment horizontal="justify" vertical="top" wrapText="1"/>
    </xf>
    <xf numFmtId="0" fontId="2" fillId="0" borderId="1" xfId="0" applyFont="1" applyFill="1" applyBorder="1" applyAlignment="1">
      <alignment horizontal="justify" vertical="top" wrapText="1" shrinkToFit="1"/>
    </xf>
    <xf numFmtId="0" fontId="2" fillId="0" borderId="1" xfId="0" applyFont="1" applyFill="1" applyBorder="1" applyAlignment="1">
      <alignment horizontal="justify" vertical="distributed" wrapText="1"/>
    </xf>
    <xf numFmtId="0" fontId="2" fillId="0" borderId="1" xfId="0" applyFont="1" applyFill="1" applyBorder="1" applyAlignment="1">
      <alignment wrapText="1"/>
    </xf>
    <xf numFmtId="0" fontId="4" fillId="0" borderId="1" xfId="0" applyFont="1" applyBorder="1" applyAlignment="1">
      <alignment vertical="top" wrapText="1"/>
    </xf>
    <xf numFmtId="0" fontId="7" fillId="0" borderId="7" xfId="0" applyNumberFormat="1" applyFont="1" applyFill="1" applyBorder="1" applyAlignment="1">
      <alignment wrapText="1"/>
    </xf>
    <xf numFmtId="0" fontId="2" fillId="0" borderId="1" xfId="0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justify" vertical="top" wrapText="1"/>
    </xf>
    <xf numFmtId="49" fontId="2" fillId="3" borderId="1" xfId="4" applyNumberFormat="1" applyFont="1" applyFill="1" applyBorder="1" applyAlignment="1">
      <alignment horizontal="center" vertical="center" wrapText="1" shrinkToFit="1"/>
    </xf>
    <xf numFmtId="4" fontId="7" fillId="3" borderId="8" xfId="0" applyNumberFormat="1" applyFont="1" applyFill="1" applyBorder="1" applyAlignment="1">
      <alignment horizontal="center" vertical="center"/>
    </xf>
    <xf numFmtId="0" fontId="6" fillId="3" borderId="0" xfId="0" applyFont="1" applyFill="1" applyBorder="1"/>
    <xf numFmtId="0" fontId="7" fillId="3" borderId="1" xfId="0" applyNumberFormat="1" applyFont="1" applyFill="1" applyBorder="1" applyAlignment="1">
      <alignment wrapText="1"/>
    </xf>
    <xf numFmtId="49" fontId="2" fillId="0" borderId="1" xfId="0" applyNumberFormat="1" applyFont="1" applyFill="1" applyBorder="1" applyAlignment="1">
      <alignment horizontal="justify" vertical="distributed" wrapText="1"/>
    </xf>
    <xf numFmtId="49" fontId="2" fillId="0" borderId="1" xfId="0" applyNumberFormat="1" applyFont="1" applyFill="1" applyBorder="1" applyAlignment="1">
      <alignment horizontal="justify" vertical="top" wrapText="1"/>
    </xf>
    <xf numFmtId="49" fontId="2" fillId="0" borderId="1" xfId="0" applyNumberFormat="1" applyFont="1" applyBorder="1" applyAlignment="1">
      <alignment horizontal="justify" vertical="top" wrapText="1"/>
    </xf>
    <xf numFmtId="49" fontId="7" fillId="0" borderId="1" xfId="0" applyNumberFormat="1" applyFont="1" applyFill="1" applyBorder="1" applyAlignment="1">
      <alignment wrapText="1"/>
    </xf>
    <xf numFmtId="0" fontId="7" fillId="0" borderId="1" xfId="0" applyNumberFormat="1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/>
    </xf>
    <xf numFmtId="0" fontId="2" fillId="0" borderId="9" xfId="0" applyFont="1" applyFill="1" applyBorder="1" applyAlignment="1">
      <alignment horizontal="justify" wrapText="1"/>
    </xf>
    <xf numFmtId="0" fontId="2" fillId="0" borderId="9" xfId="0" applyFont="1" applyFill="1" applyBorder="1" applyAlignment="1">
      <alignment horizontal="justify" vertical="top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4" fillId="3" borderId="0" xfId="3" applyNumberFormat="1" applyFont="1" applyFill="1" applyProtection="1"/>
    <xf numFmtId="0" fontId="7" fillId="3" borderId="0" xfId="0" applyFont="1" applyFill="1" applyBorder="1"/>
    <xf numFmtId="4" fontId="7" fillId="0" borderId="8" xfId="0" applyNumberFormat="1" applyFont="1" applyFill="1" applyBorder="1" applyAlignment="1">
      <alignment horizontal="center" vertical="center"/>
    </xf>
    <xf numFmtId="49" fontId="2" fillId="0" borderId="9" xfId="0" applyNumberFormat="1" applyFont="1" applyFill="1" applyBorder="1" applyAlignment="1">
      <alignment horizontal="justify" wrapText="1"/>
    </xf>
    <xf numFmtId="49" fontId="4" fillId="0" borderId="1" xfId="0" applyNumberFormat="1" applyFont="1" applyBorder="1" applyAlignment="1">
      <alignment vertical="top" wrapText="1"/>
    </xf>
    <xf numFmtId="49" fontId="2" fillId="0" borderId="9" xfId="0" applyNumberFormat="1" applyFont="1" applyFill="1" applyBorder="1" applyAlignment="1">
      <alignment horizontal="justify" vertical="top" wrapText="1"/>
    </xf>
    <xf numFmtId="49" fontId="7" fillId="0" borderId="1" xfId="0" applyNumberFormat="1" applyFont="1" applyFill="1" applyBorder="1" applyAlignment="1">
      <alignment vertical="top" wrapText="1"/>
    </xf>
    <xf numFmtId="0" fontId="7" fillId="0" borderId="1" xfId="0" applyNumberFormat="1" applyFont="1" applyFill="1" applyBorder="1" applyAlignment="1">
      <alignment horizontal="left"/>
    </xf>
    <xf numFmtId="0" fontId="2" fillId="0" borderId="1" xfId="0" applyNumberFormat="1" applyFont="1" applyFill="1" applyBorder="1" applyAlignment="1">
      <alignment horizontal="left"/>
    </xf>
    <xf numFmtId="0" fontId="2" fillId="0" borderId="10" xfId="0" applyNumberFormat="1" applyFont="1" applyFill="1" applyBorder="1" applyAlignment="1">
      <alignment horizontal="left"/>
    </xf>
    <xf numFmtId="0" fontId="7" fillId="3" borderId="1" xfId="0" applyNumberFormat="1" applyFont="1" applyFill="1" applyBorder="1" applyAlignment="1">
      <alignment horizontal="left"/>
    </xf>
    <xf numFmtId="0" fontId="7" fillId="0" borderId="10" xfId="0" applyNumberFormat="1" applyFont="1" applyFill="1" applyBorder="1" applyAlignment="1">
      <alignment horizontal="left"/>
    </xf>
    <xf numFmtId="49" fontId="7" fillId="0" borderId="1" xfId="0" applyNumberFormat="1" applyFont="1" applyFill="1" applyBorder="1" applyAlignment="1">
      <alignment horizontal="left"/>
    </xf>
    <xf numFmtId="49" fontId="9" fillId="0" borderId="0" xfId="0" applyNumberFormat="1" applyFont="1" applyFill="1" applyBorder="1" applyAlignment="1"/>
    <xf numFmtId="49" fontId="10" fillId="0" borderId="0" xfId="0" applyNumberFormat="1" applyFont="1" applyAlignment="1"/>
    <xf numFmtId="0" fontId="9" fillId="3" borderId="0" xfId="0" applyFont="1" applyFill="1" applyBorder="1" applyAlignment="1">
      <alignment horizontal="right"/>
    </xf>
    <xf numFmtId="0" fontId="0" fillId="0" borderId="0" xfId="0" applyAlignment="1">
      <alignment horizontal="right"/>
    </xf>
    <xf numFmtId="0" fontId="11" fillId="0" borderId="0" xfId="0" applyFont="1" applyFill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3" borderId="1" xfId="0" applyNumberFormat="1" applyFont="1" applyFill="1" applyBorder="1" applyAlignment="1">
      <alignment horizontal="center" vertical="center" wrapText="1"/>
    </xf>
  </cellXfs>
  <cellStyles count="14">
    <cellStyle name="xl22" xfId="5"/>
    <cellStyle name="xl24" xfId="2"/>
    <cellStyle name="xl27" xfId="3"/>
    <cellStyle name="xl32" xfId="6"/>
    <cellStyle name="xl34" xfId="7"/>
    <cellStyle name="xl49" xfId="1"/>
    <cellStyle name="xl50" xfId="8"/>
    <cellStyle name="xl52" xfId="9"/>
    <cellStyle name="xl56" xfId="10"/>
    <cellStyle name="xl58" xfId="11"/>
    <cellStyle name="xl75" xfId="12"/>
    <cellStyle name="xl76" xfId="13"/>
    <cellStyle name="Обычный" xfId="0" builtinId="0"/>
    <cellStyle name="Обычный 2" xfId="4"/>
  </cellStyles>
  <dxfs count="4">
    <dxf>
      <font>
        <b/>
        <i val="0"/>
      </font>
    </dxf>
    <dxf>
      <fill>
        <patternFill>
          <bgColor theme="4"/>
        </patternFill>
      </fill>
    </dxf>
    <dxf>
      <font>
        <b/>
        <i val="0"/>
      </font>
    </dxf>
    <dxf>
      <fill>
        <patternFill>
          <bgColor theme="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46"/>
  <sheetViews>
    <sheetView tabSelected="1" zoomScale="75" zoomScaleNormal="75" workbookViewId="0">
      <selection activeCell="L70" sqref="L70"/>
    </sheetView>
  </sheetViews>
  <sheetFormatPr defaultColWidth="9.140625" defaultRowHeight="15" x14ac:dyDescent="0.25"/>
  <cols>
    <col min="1" max="1" width="28.42578125" style="8" customWidth="1"/>
    <col min="2" max="2" width="71.85546875" style="13" customWidth="1"/>
    <col min="3" max="3" width="18.7109375" style="8" customWidth="1"/>
    <col min="4" max="4" width="18.140625" style="29" customWidth="1"/>
    <col min="5" max="5" width="16.140625" style="8" customWidth="1"/>
    <col min="6" max="16384" width="9.140625" style="8"/>
  </cols>
  <sheetData>
    <row r="1" spans="1:5" s="1" customFormat="1" ht="125.25" customHeight="1" x14ac:dyDescent="0.25">
      <c r="A1" s="57" t="s">
        <v>407</v>
      </c>
      <c r="B1" s="57"/>
      <c r="C1" s="57"/>
      <c r="D1" s="57"/>
      <c r="E1" s="57"/>
    </row>
    <row r="2" spans="1:5" s="1" customFormat="1" ht="24.75" customHeight="1" x14ac:dyDescent="0.25">
      <c r="A2" s="2"/>
      <c r="B2" s="3"/>
      <c r="C2" s="4"/>
      <c r="D2" s="40"/>
      <c r="E2" s="5" t="s">
        <v>0</v>
      </c>
    </row>
    <row r="3" spans="1:5" ht="93" customHeight="1" x14ac:dyDescent="0.25">
      <c r="A3" s="6" t="s">
        <v>1</v>
      </c>
      <c r="B3" s="7" t="s">
        <v>2</v>
      </c>
      <c r="C3" s="6" t="s">
        <v>408</v>
      </c>
      <c r="D3" s="27" t="s">
        <v>409</v>
      </c>
      <c r="E3" s="6" t="s">
        <v>217</v>
      </c>
    </row>
    <row r="4" spans="1:5" ht="26.25" customHeight="1" x14ac:dyDescent="0.25">
      <c r="A4" s="9" t="s">
        <v>257</v>
      </c>
      <c r="B4" s="39" t="s">
        <v>6</v>
      </c>
      <c r="C4" s="15">
        <f>C5+C14+C20+C28+C33+C52+C60+C64+C82+C85+C135</f>
        <v>439693630.43000001</v>
      </c>
      <c r="D4" s="16">
        <f>D5+D14+D20+D28+D33+D52+D60+D64+D82+D85+D135</f>
        <v>470600569.43000001</v>
      </c>
      <c r="E4" s="16">
        <f>D4/C4*100</f>
        <v>107.02919871042353</v>
      </c>
    </row>
    <row r="5" spans="1:5" ht="26.25" customHeight="1" x14ac:dyDescent="0.25">
      <c r="A5" s="9" t="s">
        <v>258</v>
      </c>
      <c r="B5" s="39" t="s">
        <v>7</v>
      </c>
      <c r="C5" s="15">
        <f t="shared" ref="C5:D5" si="0">C6</f>
        <v>401868020.43000001</v>
      </c>
      <c r="D5" s="16">
        <f t="shared" si="0"/>
        <v>432296460.71000004</v>
      </c>
      <c r="E5" s="16">
        <f t="shared" ref="E5:E68" si="1">D5/C5*100</f>
        <v>107.57174961258214</v>
      </c>
    </row>
    <row r="6" spans="1:5" ht="26.25" customHeight="1" x14ac:dyDescent="0.25">
      <c r="A6" s="9" t="s">
        <v>259</v>
      </c>
      <c r="B6" s="10" t="s">
        <v>8</v>
      </c>
      <c r="C6" s="15">
        <f>C7+C8+C9+C10+C11+C12+C13</f>
        <v>401868020.43000001</v>
      </c>
      <c r="D6" s="15">
        <f>D7+D8+D9+D10+D11+D12+D13</f>
        <v>432296460.71000004</v>
      </c>
      <c r="E6" s="16">
        <f t="shared" si="1"/>
        <v>107.57174961258214</v>
      </c>
    </row>
    <row r="7" spans="1:5" ht="66" customHeight="1" x14ac:dyDescent="0.25">
      <c r="A7" s="9" t="s">
        <v>260</v>
      </c>
      <c r="B7" s="10" t="s">
        <v>9</v>
      </c>
      <c r="C7" s="15">
        <v>384933620.43000001</v>
      </c>
      <c r="D7" s="16">
        <v>412333759.05000001</v>
      </c>
      <c r="E7" s="16">
        <f t="shared" si="1"/>
        <v>107.11814639349817</v>
      </c>
    </row>
    <row r="8" spans="1:5" ht="95.25" customHeight="1" x14ac:dyDescent="0.25">
      <c r="A8" s="9" t="s">
        <v>261</v>
      </c>
      <c r="B8" s="10" t="s">
        <v>10</v>
      </c>
      <c r="C8" s="15">
        <v>2911800</v>
      </c>
      <c r="D8" s="16">
        <v>2798695.37</v>
      </c>
      <c r="E8" s="16">
        <f t="shared" si="1"/>
        <v>96.115645648739616</v>
      </c>
    </row>
    <row r="9" spans="1:5" ht="48.75" customHeight="1" x14ac:dyDescent="0.25">
      <c r="A9" s="9" t="s">
        <v>262</v>
      </c>
      <c r="B9" s="10" t="s">
        <v>11</v>
      </c>
      <c r="C9" s="15">
        <v>4799000</v>
      </c>
      <c r="D9" s="16">
        <v>5256715.21</v>
      </c>
      <c r="E9" s="16">
        <f t="shared" si="1"/>
        <v>109.53772056678474</v>
      </c>
    </row>
    <row r="10" spans="1:5" ht="81.75" customHeight="1" x14ac:dyDescent="0.25">
      <c r="A10" s="9" t="s">
        <v>263</v>
      </c>
      <c r="B10" s="10" t="s">
        <v>12</v>
      </c>
      <c r="C10" s="15">
        <v>0</v>
      </c>
      <c r="D10" s="16">
        <v>-5881.8</v>
      </c>
      <c r="E10" s="16"/>
    </row>
    <row r="11" spans="1:5" ht="80.25" customHeight="1" x14ac:dyDescent="0.25">
      <c r="A11" s="14" t="s">
        <v>264</v>
      </c>
      <c r="B11" s="10" t="s">
        <v>177</v>
      </c>
      <c r="C11" s="15">
        <v>1044700</v>
      </c>
      <c r="D11" s="16">
        <v>2254007.17</v>
      </c>
      <c r="E11" s="16" t="s">
        <v>469</v>
      </c>
    </row>
    <row r="12" spans="1:5" ht="52.5" customHeight="1" x14ac:dyDescent="0.25">
      <c r="A12" s="14" t="s">
        <v>265</v>
      </c>
      <c r="B12" s="46" t="s">
        <v>225</v>
      </c>
      <c r="C12" s="15">
        <v>4479100</v>
      </c>
      <c r="D12" s="16">
        <v>5491479.8499999996</v>
      </c>
      <c r="E12" s="16">
        <f t="shared" si="1"/>
        <v>122.60230515058828</v>
      </c>
    </row>
    <row r="13" spans="1:5" ht="54" customHeight="1" x14ac:dyDescent="0.25">
      <c r="A13" s="14" t="s">
        <v>266</v>
      </c>
      <c r="B13" s="46" t="s">
        <v>226</v>
      </c>
      <c r="C13" s="15">
        <v>3699800</v>
      </c>
      <c r="D13" s="16">
        <v>4167685.86</v>
      </c>
      <c r="E13" s="16">
        <f t="shared" si="1"/>
        <v>112.64624736472241</v>
      </c>
    </row>
    <row r="14" spans="1:5" ht="38.25" customHeight="1" x14ac:dyDescent="0.25">
      <c r="A14" s="9" t="s">
        <v>267</v>
      </c>
      <c r="B14" s="39" t="s">
        <v>13</v>
      </c>
      <c r="C14" s="15">
        <f t="shared" ref="C14:D14" si="2">C15</f>
        <v>3569700</v>
      </c>
      <c r="D14" s="16">
        <f t="shared" si="2"/>
        <v>3829137.58</v>
      </c>
      <c r="E14" s="16">
        <f t="shared" si="1"/>
        <v>107.26776984060284</v>
      </c>
    </row>
    <row r="15" spans="1:5" ht="36" customHeight="1" x14ac:dyDescent="0.25">
      <c r="A15" s="9" t="s">
        <v>268</v>
      </c>
      <c r="B15" s="10" t="s">
        <v>14</v>
      </c>
      <c r="C15" s="15">
        <f t="shared" ref="C15:D15" si="3">C16+C17+C18+C19</f>
        <v>3569700</v>
      </c>
      <c r="D15" s="16">
        <f t="shared" si="3"/>
        <v>3829137.58</v>
      </c>
      <c r="E15" s="16">
        <f t="shared" si="1"/>
        <v>107.26776984060284</v>
      </c>
    </row>
    <row r="16" spans="1:5" ht="66.75" customHeight="1" x14ac:dyDescent="0.25">
      <c r="A16" s="9" t="s">
        <v>269</v>
      </c>
      <c r="B16" s="10" t="s">
        <v>15</v>
      </c>
      <c r="C16" s="15">
        <v>1861700</v>
      </c>
      <c r="D16" s="16">
        <v>1978269.29</v>
      </c>
      <c r="E16" s="16">
        <f t="shared" si="1"/>
        <v>106.26144330450664</v>
      </c>
    </row>
    <row r="17" spans="1:5" ht="80.25" customHeight="1" x14ac:dyDescent="0.25">
      <c r="A17" s="9" t="s">
        <v>270</v>
      </c>
      <c r="B17" s="10" t="s">
        <v>16</v>
      </c>
      <c r="C17" s="15">
        <v>8900</v>
      </c>
      <c r="D17" s="16">
        <v>11430.18</v>
      </c>
      <c r="E17" s="16">
        <f t="shared" si="1"/>
        <v>128.42898876404493</v>
      </c>
    </row>
    <row r="18" spans="1:5" ht="65.25" customHeight="1" x14ac:dyDescent="0.25">
      <c r="A18" s="9" t="s">
        <v>271</v>
      </c>
      <c r="B18" s="10" t="s">
        <v>17</v>
      </c>
      <c r="C18" s="15">
        <v>1930400</v>
      </c>
      <c r="D18" s="16">
        <v>2054770.19</v>
      </c>
      <c r="E18" s="16">
        <f t="shared" si="1"/>
        <v>106.44271601740571</v>
      </c>
    </row>
    <row r="19" spans="1:5" ht="63" customHeight="1" x14ac:dyDescent="0.25">
      <c r="A19" s="9" t="s">
        <v>272</v>
      </c>
      <c r="B19" s="10" t="s">
        <v>18</v>
      </c>
      <c r="C19" s="15">
        <v>-231300</v>
      </c>
      <c r="D19" s="16">
        <v>-215332.08</v>
      </c>
      <c r="E19" s="16">
        <f t="shared" si="1"/>
        <v>93.096446173800246</v>
      </c>
    </row>
    <row r="20" spans="1:5" ht="27" customHeight="1" x14ac:dyDescent="0.25">
      <c r="A20" s="9" t="s">
        <v>273</v>
      </c>
      <c r="B20" s="39" t="s">
        <v>19</v>
      </c>
      <c r="C20" s="15">
        <f t="shared" ref="C20:D20" si="4">C21+C24+C26</f>
        <v>8273825</v>
      </c>
      <c r="D20" s="16">
        <f t="shared" si="4"/>
        <v>8523046.709999999</v>
      </c>
      <c r="E20" s="16">
        <f t="shared" si="1"/>
        <v>103.01217042903372</v>
      </c>
    </row>
    <row r="21" spans="1:5" ht="24" customHeight="1" x14ac:dyDescent="0.25">
      <c r="A21" s="9" t="s">
        <v>274</v>
      </c>
      <c r="B21" s="10" t="s">
        <v>20</v>
      </c>
      <c r="C21" s="15">
        <f t="shared" ref="C21:D21" si="5">C22+C23</f>
        <v>8000</v>
      </c>
      <c r="D21" s="16">
        <f t="shared" si="5"/>
        <v>6570.03</v>
      </c>
      <c r="E21" s="16">
        <f t="shared" si="1"/>
        <v>82.125375000000005</v>
      </c>
    </row>
    <row r="22" spans="1:5" ht="24" customHeight="1" x14ac:dyDescent="0.25">
      <c r="A22" s="9" t="s">
        <v>275</v>
      </c>
      <c r="B22" s="10" t="s">
        <v>20</v>
      </c>
      <c r="C22" s="15">
        <v>8000</v>
      </c>
      <c r="D22" s="16">
        <v>6570.03</v>
      </c>
      <c r="E22" s="16">
        <f t="shared" si="1"/>
        <v>82.125375000000005</v>
      </c>
    </row>
    <row r="23" spans="1:5" ht="35.25" hidden="1" customHeight="1" x14ac:dyDescent="0.25">
      <c r="A23" s="9" t="s">
        <v>231</v>
      </c>
      <c r="B23" s="10" t="s">
        <v>163</v>
      </c>
      <c r="C23" s="15"/>
      <c r="D23" s="16"/>
      <c r="E23" s="16" t="e">
        <f t="shared" si="1"/>
        <v>#DIV/0!</v>
      </c>
    </row>
    <row r="24" spans="1:5" ht="23.25" customHeight="1" x14ac:dyDescent="0.25">
      <c r="A24" s="9" t="s">
        <v>276</v>
      </c>
      <c r="B24" s="10" t="s">
        <v>21</v>
      </c>
      <c r="C24" s="15">
        <f t="shared" ref="C24:D24" si="6">C25</f>
        <v>328325</v>
      </c>
      <c r="D24" s="16">
        <f t="shared" si="6"/>
        <v>328961.78999999998</v>
      </c>
      <c r="E24" s="16">
        <f t="shared" si="1"/>
        <v>100.19395111551054</v>
      </c>
    </row>
    <row r="25" spans="1:5" ht="23.25" customHeight="1" x14ac:dyDescent="0.25">
      <c r="A25" s="9" t="s">
        <v>277</v>
      </c>
      <c r="B25" s="10" t="s">
        <v>21</v>
      </c>
      <c r="C25" s="15">
        <v>328325</v>
      </c>
      <c r="D25" s="16">
        <v>328961.78999999998</v>
      </c>
      <c r="E25" s="16">
        <f t="shared" si="1"/>
        <v>100.19395111551054</v>
      </c>
    </row>
    <row r="26" spans="1:5" ht="31.5" customHeight="1" x14ac:dyDescent="0.25">
      <c r="A26" s="9" t="s">
        <v>278</v>
      </c>
      <c r="B26" s="10" t="s">
        <v>22</v>
      </c>
      <c r="C26" s="15">
        <f>C27</f>
        <v>7937500</v>
      </c>
      <c r="D26" s="15">
        <f>D27</f>
        <v>8187514.8899999997</v>
      </c>
      <c r="E26" s="16">
        <f t="shared" si="1"/>
        <v>103.14979388976377</v>
      </c>
    </row>
    <row r="27" spans="1:5" ht="40.5" customHeight="1" x14ac:dyDescent="0.25">
      <c r="A27" s="9" t="s">
        <v>279</v>
      </c>
      <c r="B27" s="10" t="s">
        <v>23</v>
      </c>
      <c r="C27" s="15">
        <v>7937500</v>
      </c>
      <c r="D27" s="16">
        <v>8187514.8899999997</v>
      </c>
      <c r="E27" s="16">
        <f t="shared" si="1"/>
        <v>103.14979388976377</v>
      </c>
    </row>
    <row r="28" spans="1:5" ht="21.75" customHeight="1" x14ac:dyDescent="0.25">
      <c r="A28" s="9" t="s">
        <v>280</v>
      </c>
      <c r="B28" s="39" t="s">
        <v>24</v>
      </c>
      <c r="C28" s="15">
        <f t="shared" ref="C28:D28" si="7">C29+C31</f>
        <v>13266000</v>
      </c>
      <c r="D28" s="16">
        <f t="shared" si="7"/>
        <v>13585378.529999999</v>
      </c>
      <c r="E28" s="16">
        <f t="shared" si="1"/>
        <v>102.40749683401175</v>
      </c>
    </row>
    <row r="29" spans="1:5" ht="34.5" customHeight="1" x14ac:dyDescent="0.25">
      <c r="A29" s="9" t="s">
        <v>281</v>
      </c>
      <c r="B29" s="10" t="s">
        <v>25</v>
      </c>
      <c r="C29" s="15">
        <f t="shared" ref="C29:D29" si="8">C30</f>
        <v>13261000</v>
      </c>
      <c r="D29" s="16">
        <f t="shared" si="8"/>
        <v>13580378.529999999</v>
      </c>
      <c r="E29" s="16">
        <f t="shared" si="1"/>
        <v>102.40840456979112</v>
      </c>
    </row>
    <row r="30" spans="1:5" ht="48.75" customHeight="1" x14ac:dyDescent="0.25">
      <c r="A30" s="9" t="s">
        <v>282</v>
      </c>
      <c r="B30" s="10" t="s">
        <v>26</v>
      </c>
      <c r="C30" s="15">
        <v>13261000</v>
      </c>
      <c r="D30" s="16">
        <v>13580378.529999999</v>
      </c>
      <c r="E30" s="16">
        <f t="shared" si="1"/>
        <v>102.40840456979112</v>
      </c>
    </row>
    <row r="31" spans="1:5" ht="36.75" customHeight="1" x14ac:dyDescent="0.25">
      <c r="A31" s="9" t="s">
        <v>283</v>
      </c>
      <c r="B31" s="10" t="s">
        <v>27</v>
      </c>
      <c r="C31" s="15">
        <f t="shared" ref="C31:D31" si="9">C32</f>
        <v>5000</v>
      </c>
      <c r="D31" s="16">
        <f t="shared" si="9"/>
        <v>5000</v>
      </c>
      <c r="E31" s="16">
        <f t="shared" si="1"/>
        <v>100</v>
      </c>
    </row>
    <row r="32" spans="1:5" ht="37.5" customHeight="1" x14ac:dyDescent="0.25">
      <c r="A32" s="9" t="s">
        <v>284</v>
      </c>
      <c r="B32" s="10" t="s">
        <v>28</v>
      </c>
      <c r="C32" s="15">
        <v>5000</v>
      </c>
      <c r="D32" s="16">
        <v>5000</v>
      </c>
      <c r="E32" s="16">
        <f t="shared" si="1"/>
        <v>100</v>
      </c>
    </row>
    <row r="33" spans="1:5" ht="51" customHeight="1" x14ac:dyDescent="0.25">
      <c r="A33" s="9" t="s">
        <v>285</v>
      </c>
      <c r="B33" s="39" t="s">
        <v>29</v>
      </c>
      <c r="C33" s="16">
        <f>C34+C47+C43+C50</f>
        <v>5265500</v>
      </c>
      <c r="D33" s="16">
        <f t="shared" ref="C33:D33" si="10">D34+D47+D43+D50</f>
        <v>3723144.4899999998</v>
      </c>
      <c r="E33" s="16">
        <f t="shared" si="1"/>
        <v>70.708280125344217</v>
      </c>
    </row>
    <row r="34" spans="1:5" ht="84.75" customHeight="1" x14ac:dyDescent="0.25">
      <c r="A34" s="9" t="s">
        <v>286</v>
      </c>
      <c r="B34" s="10" t="s">
        <v>30</v>
      </c>
      <c r="C34" s="15">
        <f t="shared" ref="C34:D34" si="11">C35+C39+C41</f>
        <v>4587800</v>
      </c>
      <c r="D34" s="16">
        <f t="shared" si="11"/>
        <v>3042601.69</v>
      </c>
      <c r="E34" s="16">
        <f t="shared" si="1"/>
        <v>66.319405597454121</v>
      </c>
    </row>
    <row r="35" spans="1:5" ht="63" customHeight="1" x14ac:dyDescent="0.25">
      <c r="A35" s="9" t="s">
        <v>287</v>
      </c>
      <c r="B35" s="10" t="s">
        <v>31</v>
      </c>
      <c r="C35" s="15">
        <f t="shared" ref="C35:D35" si="12">C36+C38</f>
        <v>4107700</v>
      </c>
      <c r="D35" s="16">
        <f t="shared" si="12"/>
        <v>2556272.87</v>
      </c>
      <c r="E35" s="16">
        <f t="shared" si="1"/>
        <v>62.231245465832465</v>
      </c>
    </row>
    <row r="36" spans="1:5" ht="84.75" customHeight="1" x14ac:dyDescent="0.25">
      <c r="A36" s="9" t="s">
        <v>288</v>
      </c>
      <c r="B36" s="10" t="s">
        <v>32</v>
      </c>
      <c r="C36" s="15"/>
      <c r="D36" s="16">
        <v>-1551008.2</v>
      </c>
      <c r="E36" s="16"/>
    </row>
    <row r="37" spans="1:5" ht="60" hidden="1" customHeight="1" x14ac:dyDescent="0.25">
      <c r="A37" s="9" t="s">
        <v>426</v>
      </c>
      <c r="B37" s="10" t="s">
        <v>33</v>
      </c>
      <c r="C37" s="15"/>
      <c r="D37" s="16"/>
      <c r="E37" s="16"/>
    </row>
    <row r="38" spans="1:5" ht="87" customHeight="1" x14ac:dyDescent="0.25">
      <c r="A38" s="9" t="s">
        <v>289</v>
      </c>
      <c r="B38" s="10" t="s">
        <v>34</v>
      </c>
      <c r="C38" s="15">
        <v>4107700</v>
      </c>
      <c r="D38" s="16">
        <v>4107281.07</v>
      </c>
      <c r="E38" s="16">
        <f t="shared" si="1"/>
        <v>99.989801348686612</v>
      </c>
    </row>
    <row r="39" spans="1:5" ht="82.5" customHeight="1" x14ac:dyDescent="0.25">
      <c r="A39" s="9" t="s">
        <v>290</v>
      </c>
      <c r="B39" s="10" t="s">
        <v>35</v>
      </c>
      <c r="C39" s="15">
        <f t="shared" ref="C39:D39" si="13">C40</f>
        <v>254200</v>
      </c>
      <c r="D39" s="16">
        <f t="shared" si="13"/>
        <v>254341.82</v>
      </c>
      <c r="E39" s="16">
        <f t="shared" si="1"/>
        <v>100.05579071597168</v>
      </c>
    </row>
    <row r="40" spans="1:5" ht="69" customHeight="1" x14ac:dyDescent="0.25">
      <c r="A40" s="9" t="s">
        <v>291</v>
      </c>
      <c r="B40" s="10" t="s">
        <v>36</v>
      </c>
      <c r="C40" s="15">
        <v>254200</v>
      </c>
      <c r="D40" s="16">
        <v>254341.82</v>
      </c>
      <c r="E40" s="16">
        <f t="shared" si="1"/>
        <v>100.05579071597168</v>
      </c>
    </row>
    <row r="41" spans="1:5" ht="36" customHeight="1" x14ac:dyDescent="0.25">
      <c r="A41" s="9" t="s">
        <v>292</v>
      </c>
      <c r="B41" s="10" t="s">
        <v>37</v>
      </c>
      <c r="C41" s="15">
        <f t="shared" ref="C41:D41" si="14">C42</f>
        <v>225900</v>
      </c>
      <c r="D41" s="16">
        <f t="shared" si="14"/>
        <v>231987</v>
      </c>
      <c r="E41" s="16">
        <f t="shared" si="1"/>
        <v>102.69455511288182</v>
      </c>
    </row>
    <row r="42" spans="1:5" ht="37.5" customHeight="1" x14ac:dyDescent="0.25">
      <c r="A42" s="9" t="s">
        <v>293</v>
      </c>
      <c r="B42" s="10" t="s">
        <v>38</v>
      </c>
      <c r="C42" s="15">
        <v>225900</v>
      </c>
      <c r="D42" s="16">
        <v>231987</v>
      </c>
      <c r="E42" s="16">
        <f t="shared" si="1"/>
        <v>102.69455511288182</v>
      </c>
    </row>
    <row r="43" spans="1:5" ht="53.25" customHeight="1" x14ac:dyDescent="0.25">
      <c r="A43" s="9" t="s">
        <v>410</v>
      </c>
      <c r="B43" s="10" t="s">
        <v>39</v>
      </c>
      <c r="C43" s="15">
        <f t="shared" ref="C43:D43" si="15">C44</f>
        <v>0</v>
      </c>
      <c r="D43" s="16">
        <f t="shared" si="15"/>
        <v>0.02</v>
      </c>
      <c r="E43" s="16"/>
    </row>
    <row r="44" spans="1:5" ht="54" customHeight="1" x14ac:dyDescent="0.25">
      <c r="A44" s="9" t="s">
        <v>411</v>
      </c>
      <c r="B44" s="10" t="s">
        <v>40</v>
      </c>
      <c r="C44" s="16">
        <f t="shared" ref="C44:D44" si="16">C46+C45</f>
        <v>0</v>
      </c>
      <c r="D44" s="16">
        <f t="shared" si="16"/>
        <v>0.02</v>
      </c>
      <c r="E44" s="16"/>
    </row>
    <row r="45" spans="1:5" ht="127.5" customHeight="1" x14ac:dyDescent="0.25">
      <c r="A45" s="14" t="s">
        <v>412</v>
      </c>
      <c r="B45" s="10" t="s">
        <v>176</v>
      </c>
      <c r="C45" s="15"/>
      <c r="D45" s="16">
        <v>0.01</v>
      </c>
      <c r="E45" s="16"/>
    </row>
    <row r="46" spans="1:5" ht="98.25" customHeight="1" x14ac:dyDescent="0.25">
      <c r="A46" s="9" t="s">
        <v>413</v>
      </c>
      <c r="B46" s="10" t="s">
        <v>41</v>
      </c>
      <c r="C46" s="15">
        <v>0</v>
      </c>
      <c r="D46" s="16">
        <v>0.01</v>
      </c>
      <c r="E46" s="16"/>
    </row>
    <row r="47" spans="1:5" ht="60" customHeight="1" x14ac:dyDescent="0.25">
      <c r="A47" s="9" t="s">
        <v>294</v>
      </c>
      <c r="B47" s="10" t="s">
        <v>42</v>
      </c>
      <c r="C47" s="15">
        <f t="shared" ref="C47:D47" si="17">C48</f>
        <v>289900</v>
      </c>
      <c r="D47" s="16">
        <f t="shared" si="17"/>
        <v>292760.98</v>
      </c>
      <c r="E47" s="16">
        <f t="shared" si="1"/>
        <v>100.9868851328044</v>
      </c>
    </row>
    <row r="48" spans="1:5" ht="85.5" customHeight="1" x14ac:dyDescent="0.25">
      <c r="A48" s="9" t="s">
        <v>295</v>
      </c>
      <c r="B48" s="10" t="s">
        <v>43</v>
      </c>
      <c r="C48" s="15">
        <f t="shared" ref="C48:D48" si="18">C49</f>
        <v>289900</v>
      </c>
      <c r="D48" s="16">
        <f t="shared" si="18"/>
        <v>292760.98</v>
      </c>
      <c r="E48" s="16">
        <f t="shared" si="1"/>
        <v>100.9868851328044</v>
      </c>
    </row>
    <row r="49" spans="1:5" ht="83.25" customHeight="1" x14ac:dyDescent="0.25">
      <c r="A49" s="9" t="s">
        <v>296</v>
      </c>
      <c r="B49" s="10" t="s">
        <v>44</v>
      </c>
      <c r="C49" s="15">
        <v>289900</v>
      </c>
      <c r="D49" s="16">
        <v>292760.98</v>
      </c>
      <c r="E49" s="16">
        <f t="shared" si="1"/>
        <v>100.9868851328044</v>
      </c>
    </row>
    <row r="50" spans="1:5" ht="99.75" customHeight="1" x14ac:dyDescent="0.25">
      <c r="A50" s="14" t="s">
        <v>297</v>
      </c>
      <c r="B50" s="34" t="s">
        <v>206</v>
      </c>
      <c r="C50" s="16">
        <f t="shared" ref="C50:D50" si="19">C51</f>
        <v>387800</v>
      </c>
      <c r="D50" s="16">
        <f t="shared" si="19"/>
        <v>387781.8</v>
      </c>
      <c r="E50" s="16">
        <f t="shared" si="1"/>
        <v>99.995306859205769</v>
      </c>
    </row>
    <row r="51" spans="1:5" ht="110.25" customHeight="1" x14ac:dyDescent="0.25">
      <c r="A51" s="14" t="s">
        <v>298</v>
      </c>
      <c r="B51" s="34" t="s">
        <v>205</v>
      </c>
      <c r="C51" s="15">
        <v>387800</v>
      </c>
      <c r="D51" s="16">
        <v>387781.8</v>
      </c>
      <c r="E51" s="16">
        <f t="shared" si="1"/>
        <v>99.995306859205769</v>
      </c>
    </row>
    <row r="52" spans="1:5" ht="33" customHeight="1" x14ac:dyDescent="0.25">
      <c r="A52" s="36" t="s">
        <v>299</v>
      </c>
      <c r="B52" s="39" t="s">
        <v>45</v>
      </c>
      <c r="C52" s="15">
        <f t="shared" ref="C52:D52" si="20">C53</f>
        <v>2595865</v>
      </c>
      <c r="D52" s="16">
        <f t="shared" si="20"/>
        <v>3210746.48</v>
      </c>
      <c r="E52" s="16">
        <f t="shared" si="1"/>
        <v>123.68695906759403</v>
      </c>
    </row>
    <row r="53" spans="1:5" ht="29.25" customHeight="1" x14ac:dyDescent="0.25">
      <c r="A53" s="9" t="s">
        <v>300</v>
      </c>
      <c r="B53" s="10" t="s">
        <v>46</v>
      </c>
      <c r="C53" s="15">
        <f t="shared" ref="C53:D53" si="21">C54+C56+C57</f>
        <v>2595865</v>
      </c>
      <c r="D53" s="16">
        <f t="shared" si="21"/>
        <v>3210746.48</v>
      </c>
      <c r="E53" s="16">
        <f t="shared" si="1"/>
        <v>123.68695906759403</v>
      </c>
    </row>
    <row r="54" spans="1:5" ht="35.25" customHeight="1" x14ac:dyDescent="0.25">
      <c r="A54" s="9" t="s">
        <v>301</v>
      </c>
      <c r="B54" s="10" t="s">
        <v>164</v>
      </c>
      <c r="C54" s="15">
        <v>864300</v>
      </c>
      <c r="D54" s="16">
        <v>889166.19</v>
      </c>
      <c r="E54" s="16">
        <f t="shared" si="1"/>
        <v>102.87703228045817</v>
      </c>
    </row>
    <row r="55" spans="1:5" ht="60" hidden="1" customHeight="1" x14ac:dyDescent="0.25">
      <c r="A55" s="9" t="s">
        <v>427</v>
      </c>
      <c r="B55" s="10" t="s">
        <v>47</v>
      </c>
      <c r="C55" s="15"/>
      <c r="D55" s="16"/>
      <c r="E55" s="16"/>
    </row>
    <row r="56" spans="1:5" ht="30.75" customHeight="1" x14ac:dyDescent="0.25">
      <c r="A56" s="9" t="s">
        <v>302</v>
      </c>
      <c r="B56" s="10" t="s">
        <v>48</v>
      </c>
      <c r="C56" s="15">
        <v>0</v>
      </c>
      <c r="D56" s="16">
        <v>7698.44</v>
      </c>
      <c r="E56" s="16"/>
    </row>
    <row r="57" spans="1:5" ht="30" customHeight="1" x14ac:dyDescent="0.25">
      <c r="A57" s="9" t="s">
        <v>303</v>
      </c>
      <c r="B57" s="10" t="s">
        <v>49</v>
      </c>
      <c r="C57" s="15">
        <f t="shared" ref="C57:D57" si="22">C58+C59</f>
        <v>1731565</v>
      </c>
      <c r="D57" s="16">
        <f t="shared" si="22"/>
        <v>2313881.85</v>
      </c>
      <c r="E57" s="16">
        <f t="shared" si="1"/>
        <v>133.62951145351172</v>
      </c>
    </row>
    <row r="58" spans="1:5" ht="27.75" customHeight="1" x14ac:dyDescent="0.25">
      <c r="A58" s="9" t="s">
        <v>304</v>
      </c>
      <c r="B58" s="10" t="s">
        <v>50</v>
      </c>
      <c r="C58" s="15">
        <v>1353065</v>
      </c>
      <c r="D58" s="16">
        <v>1875751.47</v>
      </c>
      <c r="E58" s="16">
        <f t="shared" si="1"/>
        <v>138.62981231500333</v>
      </c>
    </row>
    <row r="59" spans="1:5" ht="30" customHeight="1" x14ac:dyDescent="0.25">
      <c r="A59" s="14" t="s">
        <v>305</v>
      </c>
      <c r="B59" s="10" t="s">
        <v>120</v>
      </c>
      <c r="C59" s="15">
        <v>378500</v>
      </c>
      <c r="D59" s="16">
        <v>438130.38</v>
      </c>
      <c r="E59" s="16">
        <f t="shared" si="1"/>
        <v>115.75439365918099</v>
      </c>
    </row>
    <row r="60" spans="1:5" ht="36.75" customHeight="1" x14ac:dyDescent="0.25">
      <c r="A60" s="9" t="s">
        <v>306</v>
      </c>
      <c r="B60" s="39" t="s">
        <v>51</v>
      </c>
      <c r="C60" s="15">
        <f t="shared" ref="C60:D60" si="23">C61</f>
        <v>0</v>
      </c>
      <c r="D60" s="16">
        <f t="shared" si="23"/>
        <v>8966.92</v>
      </c>
      <c r="E60" s="16"/>
    </row>
    <row r="61" spans="1:5" ht="27" customHeight="1" x14ac:dyDescent="0.25">
      <c r="A61" s="9" t="s">
        <v>307</v>
      </c>
      <c r="B61" s="10" t="s">
        <v>52</v>
      </c>
      <c r="C61" s="15">
        <f t="shared" ref="C61:D61" si="24">C62</f>
        <v>0</v>
      </c>
      <c r="D61" s="16">
        <f t="shared" si="24"/>
        <v>8966.92</v>
      </c>
      <c r="E61" s="16"/>
    </row>
    <row r="62" spans="1:5" ht="27" customHeight="1" x14ac:dyDescent="0.25">
      <c r="A62" s="9" t="s">
        <v>308</v>
      </c>
      <c r="B62" s="10" t="s">
        <v>53</v>
      </c>
      <c r="C62" s="15">
        <f t="shared" ref="C62:D62" si="25">C63</f>
        <v>0</v>
      </c>
      <c r="D62" s="16">
        <f t="shared" si="25"/>
        <v>8966.92</v>
      </c>
      <c r="E62" s="16"/>
    </row>
    <row r="63" spans="1:5" ht="39" customHeight="1" x14ac:dyDescent="0.25">
      <c r="A63" s="9" t="s">
        <v>414</v>
      </c>
      <c r="B63" s="10" t="s">
        <v>54</v>
      </c>
      <c r="C63" s="15">
        <v>0</v>
      </c>
      <c r="D63" s="16">
        <v>8966.92</v>
      </c>
      <c r="E63" s="16"/>
    </row>
    <row r="64" spans="1:5" ht="36" customHeight="1" x14ac:dyDescent="0.25">
      <c r="A64" s="9" t="s">
        <v>309</v>
      </c>
      <c r="B64" s="39" t="s">
        <v>55</v>
      </c>
      <c r="C64" s="15">
        <f>C65+C71+C78</f>
        <v>3017595</v>
      </c>
      <c r="D64" s="16">
        <f>D65+D71+D78</f>
        <v>3552779.7600000002</v>
      </c>
      <c r="E64" s="16">
        <f t="shared" si="1"/>
        <v>117.73547344822617</v>
      </c>
    </row>
    <row r="65" spans="1:5" ht="87" customHeight="1" x14ac:dyDescent="0.25">
      <c r="A65" s="9" t="s">
        <v>310</v>
      </c>
      <c r="B65" s="10" t="s">
        <v>56</v>
      </c>
      <c r="C65" s="15">
        <f>C66+C67</f>
        <v>926415</v>
      </c>
      <c r="D65" s="15">
        <f>D66+D67</f>
        <v>842467.74</v>
      </c>
      <c r="E65" s="16">
        <f t="shared" si="1"/>
        <v>90.938482213694726</v>
      </c>
    </row>
    <row r="66" spans="1:5" ht="108" customHeight="1" x14ac:dyDescent="0.25">
      <c r="A66" s="14" t="s">
        <v>311</v>
      </c>
      <c r="B66" s="34" t="s">
        <v>228</v>
      </c>
      <c r="C66" s="15">
        <f>C68+C69</f>
        <v>926415</v>
      </c>
      <c r="D66" s="15">
        <f>D68+D69</f>
        <v>842467.74</v>
      </c>
      <c r="E66" s="16">
        <f t="shared" si="1"/>
        <v>90.938482213694726</v>
      </c>
    </row>
    <row r="67" spans="1:5" ht="84.75" hidden="1" customHeight="1" x14ac:dyDescent="0.25">
      <c r="A67" s="9" t="s">
        <v>312</v>
      </c>
      <c r="B67" s="10" t="s">
        <v>57</v>
      </c>
      <c r="C67" s="15">
        <v>0</v>
      </c>
      <c r="D67" s="16">
        <f t="shared" ref="D67" si="26">D70</f>
        <v>0</v>
      </c>
      <c r="E67" s="16"/>
    </row>
    <row r="68" spans="1:5" ht="84.75" hidden="1" customHeight="1" x14ac:dyDescent="0.25">
      <c r="A68" s="14" t="s">
        <v>313</v>
      </c>
      <c r="B68" s="34" t="s">
        <v>229</v>
      </c>
      <c r="C68" s="15"/>
      <c r="D68" s="16"/>
      <c r="E68" s="16"/>
    </row>
    <row r="69" spans="1:5" ht="84.75" customHeight="1" x14ac:dyDescent="0.25">
      <c r="A69" s="14" t="s">
        <v>314</v>
      </c>
      <c r="B69" s="34" t="s">
        <v>227</v>
      </c>
      <c r="C69" s="15">
        <v>926415</v>
      </c>
      <c r="D69" s="16">
        <v>842467.74</v>
      </c>
      <c r="E69" s="16">
        <f t="shared" ref="E69:E132" si="27">D69/C69*100</f>
        <v>90.938482213694726</v>
      </c>
    </row>
    <row r="70" spans="1:5" ht="82.5" customHeight="1" x14ac:dyDescent="0.25">
      <c r="A70" s="9" t="s">
        <v>315</v>
      </c>
      <c r="B70" s="10" t="s">
        <v>58</v>
      </c>
      <c r="C70" s="15">
        <v>378500</v>
      </c>
      <c r="D70" s="16">
        <v>0</v>
      </c>
      <c r="E70" s="16">
        <f t="shared" si="27"/>
        <v>0</v>
      </c>
    </row>
    <row r="71" spans="1:5" ht="34.5" customHeight="1" x14ac:dyDescent="0.25">
      <c r="A71" s="9" t="s">
        <v>316</v>
      </c>
      <c r="B71" s="10" t="s">
        <v>59</v>
      </c>
      <c r="C71" s="15">
        <f>C72+C76</f>
        <v>1966180</v>
      </c>
      <c r="D71" s="15">
        <f>D72+D76</f>
        <v>2420712.2000000002</v>
      </c>
      <c r="E71" s="16">
        <f t="shared" si="27"/>
        <v>123.11752738813335</v>
      </c>
    </row>
    <row r="72" spans="1:5" ht="31.5" customHeight="1" x14ac:dyDescent="0.25">
      <c r="A72" s="9" t="s">
        <v>317</v>
      </c>
      <c r="B72" s="10" t="s">
        <v>60</v>
      </c>
      <c r="C72" s="15">
        <f t="shared" ref="C72:D72" si="28">C73+C75</f>
        <v>1467600</v>
      </c>
      <c r="D72" s="16">
        <f t="shared" si="28"/>
        <v>1974168.2000000002</v>
      </c>
      <c r="E72" s="16">
        <f t="shared" si="27"/>
        <v>134.51677568819844</v>
      </c>
    </row>
    <row r="73" spans="1:5" ht="50.25" customHeight="1" x14ac:dyDescent="0.25">
      <c r="A73" s="9" t="s">
        <v>318</v>
      </c>
      <c r="B73" s="10" t="s">
        <v>61</v>
      </c>
      <c r="C73" s="15">
        <v>767400</v>
      </c>
      <c r="D73" s="16">
        <v>864810.65</v>
      </c>
      <c r="E73" s="16">
        <f t="shared" si="27"/>
        <v>112.69359525671096</v>
      </c>
    </row>
    <row r="74" spans="1:5" ht="60" hidden="1" customHeight="1" x14ac:dyDescent="0.25">
      <c r="A74" s="9" t="s">
        <v>428</v>
      </c>
      <c r="B74" s="10" t="s">
        <v>62</v>
      </c>
      <c r="C74" s="15">
        <v>0</v>
      </c>
      <c r="D74" s="16"/>
      <c r="E74" s="16"/>
    </row>
    <row r="75" spans="1:5" ht="48" customHeight="1" x14ac:dyDescent="0.25">
      <c r="A75" s="9" t="s">
        <v>319</v>
      </c>
      <c r="B75" s="10" t="s">
        <v>63</v>
      </c>
      <c r="C75" s="15">
        <v>700200</v>
      </c>
      <c r="D75" s="16">
        <v>1109357.55</v>
      </c>
      <c r="E75" s="16">
        <f t="shared" si="27"/>
        <v>158.43438303341904</v>
      </c>
    </row>
    <row r="76" spans="1:5" ht="60" customHeight="1" x14ac:dyDescent="0.25">
      <c r="A76" s="14" t="s">
        <v>320</v>
      </c>
      <c r="B76" s="10" t="s">
        <v>126</v>
      </c>
      <c r="C76" s="15">
        <f t="shared" ref="C76:D76" si="29">C77</f>
        <v>498580</v>
      </c>
      <c r="D76" s="16">
        <f t="shared" si="29"/>
        <v>446544</v>
      </c>
      <c r="E76" s="16">
        <f t="shared" si="27"/>
        <v>89.563159372618244</v>
      </c>
    </row>
    <row r="77" spans="1:5" ht="60" customHeight="1" x14ac:dyDescent="0.25">
      <c r="A77" s="14" t="s">
        <v>321</v>
      </c>
      <c r="B77" s="10" t="s">
        <v>125</v>
      </c>
      <c r="C77" s="15">
        <v>498580</v>
      </c>
      <c r="D77" s="16">
        <v>446544</v>
      </c>
      <c r="E77" s="16">
        <f t="shared" si="27"/>
        <v>89.563159372618244</v>
      </c>
    </row>
    <row r="78" spans="1:5" ht="65.25" customHeight="1" x14ac:dyDescent="0.25">
      <c r="A78" s="9" t="s">
        <v>322</v>
      </c>
      <c r="B78" s="10" t="s">
        <v>64</v>
      </c>
      <c r="C78" s="15">
        <f t="shared" ref="C78:D78" si="30">C79</f>
        <v>125000</v>
      </c>
      <c r="D78" s="16">
        <f t="shared" si="30"/>
        <v>289599.82</v>
      </c>
      <c r="E78" s="16">
        <f t="shared" si="27"/>
        <v>231.679856</v>
      </c>
    </row>
    <row r="79" spans="1:5" ht="63" customHeight="1" x14ac:dyDescent="0.25">
      <c r="A79" s="9" t="s">
        <v>323</v>
      </c>
      <c r="B79" s="10" t="s">
        <v>65</v>
      </c>
      <c r="C79" s="15">
        <f t="shared" ref="C79:D79" si="31">C80+C81</f>
        <v>125000</v>
      </c>
      <c r="D79" s="16">
        <f t="shared" si="31"/>
        <v>289599.82</v>
      </c>
      <c r="E79" s="16">
        <f t="shared" si="27"/>
        <v>231.679856</v>
      </c>
    </row>
    <row r="80" spans="1:5" ht="99.75" customHeight="1" x14ac:dyDescent="0.25">
      <c r="A80" s="9" t="s">
        <v>324</v>
      </c>
      <c r="B80" s="10" t="s">
        <v>66</v>
      </c>
      <c r="C80" s="15">
        <v>34000</v>
      </c>
      <c r="D80" s="16">
        <v>33962.589999999997</v>
      </c>
      <c r="E80" s="16">
        <f t="shared" si="27"/>
        <v>99.889970588235286</v>
      </c>
    </row>
    <row r="81" spans="1:5" ht="85.5" customHeight="1" x14ac:dyDescent="0.25">
      <c r="A81" s="9" t="s">
        <v>325</v>
      </c>
      <c r="B81" s="10" t="s">
        <v>67</v>
      </c>
      <c r="C81" s="15">
        <v>91000</v>
      </c>
      <c r="D81" s="16">
        <v>255637.23</v>
      </c>
      <c r="E81" s="16">
        <f t="shared" si="27"/>
        <v>280.92003296703297</v>
      </c>
    </row>
    <row r="82" spans="1:5" ht="33.75" hidden="1" customHeight="1" x14ac:dyDescent="0.25">
      <c r="A82" s="36" t="s">
        <v>3</v>
      </c>
      <c r="B82" s="39" t="s">
        <v>68</v>
      </c>
      <c r="C82" s="15">
        <f t="shared" ref="C82:D82" si="32">C83</f>
        <v>0</v>
      </c>
      <c r="D82" s="16">
        <f t="shared" si="32"/>
        <v>0</v>
      </c>
      <c r="E82" s="16" t="e">
        <f t="shared" si="27"/>
        <v>#DIV/0!</v>
      </c>
    </row>
    <row r="83" spans="1:5" ht="36.75" hidden="1" customHeight="1" x14ac:dyDescent="0.25">
      <c r="A83" s="9" t="s">
        <v>4</v>
      </c>
      <c r="B83" s="10" t="s">
        <v>69</v>
      </c>
      <c r="C83" s="15">
        <f t="shared" ref="C83:D83" si="33">C84</f>
        <v>0</v>
      </c>
      <c r="D83" s="16">
        <f t="shared" si="33"/>
        <v>0</v>
      </c>
      <c r="E83" s="16" t="e">
        <f t="shared" si="27"/>
        <v>#DIV/0!</v>
      </c>
    </row>
    <row r="84" spans="1:5" ht="51" hidden="1" customHeight="1" x14ac:dyDescent="0.25">
      <c r="A84" s="9" t="s">
        <v>5</v>
      </c>
      <c r="B84" s="10" t="s">
        <v>70</v>
      </c>
      <c r="C84" s="15">
        <v>0</v>
      </c>
      <c r="D84" s="16">
        <v>0</v>
      </c>
      <c r="E84" s="16" t="e">
        <f t="shared" si="27"/>
        <v>#DIV/0!</v>
      </c>
    </row>
    <row r="85" spans="1:5" ht="31.5" customHeight="1" x14ac:dyDescent="0.25">
      <c r="A85" s="47" t="s">
        <v>326</v>
      </c>
      <c r="B85" s="39" t="s">
        <v>71</v>
      </c>
      <c r="C85" s="16">
        <f>C88+C129+C119+C124+C133+C121</f>
        <v>1583250</v>
      </c>
      <c r="D85" s="16">
        <f>D88+D129+D119+D124+D133+D121</f>
        <v>1616823.59</v>
      </c>
      <c r="E85" s="16">
        <f t="shared" si="27"/>
        <v>102.12054887099322</v>
      </c>
    </row>
    <row r="86" spans="1:5" ht="60" hidden="1" customHeight="1" x14ac:dyDescent="0.25">
      <c r="A86" s="47" t="s">
        <v>415</v>
      </c>
      <c r="B86" s="10" t="s">
        <v>155</v>
      </c>
      <c r="C86" s="15"/>
      <c r="D86" s="16"/>
      <c r="E86" s="16"/>
    </row>
    <row r="87" spans="1:5" ht="60" hidden="1" customHeight="1" x14ac:dyDescent="0.25">
      <c r="A87" s="47" t="s">
        <v>429</v>
      </c>
      <c r="B87" s="10" t="s">
        <v>156</v>
      </c>
      <c r="C87" s="15"/>
      <c r="D87" s="16"/>
      <c r="E87" s="16"/>
    </row>
    <row r="88" spans="1:5" ht="45.75" customHeight="1" x14ac:dyDescent="0.25">
      <c r="A88" s="48" t="s">
        <v>327</v>
      </c>
      <c r="B88" s="58" t="s">
        <v>127</v>
      </c>
      <c r="C88" s="28">
        <f t="shared" ref="C88:D88" si="34">C89+C91+C93+C96+C104+C106+C111+C113+C115+C109+C100+C98+C102+C117</f>
        <v>1437150</v>
      </c>
      <c r="D88" s="28">
        <f t="shared" si="34"/>
        <v>1453227.4300000002</v>
      </c>
      <c r="E88" s="16">
        <f t="shared" si="27"/>
        <v>101.11870229273217</v>
      </c>
    </row>
    <row r="89" spans="1:5" ht="53.25" customHeight="1" x14ac:dyDescent="0.25">
      <c r="A89" s="48" t="s">
        <v>328</v>
      </c>
      <c r="B89" s="18" t="s">
        <v>128</v>
      </c>
      <c r="C89" s="15">
        <f>C90</f>
        <v>73500</v>
      </c>
      <c r="D89" s="16">
        <f>D90</f>
        <v>74444.78</v>
      </c>
      <c r="E89" s="16">
        <f t="shared" si="27"/>
        <v>101.2854149659864</v>
      </c>
    </row>
    <row r="90" spans="1:5" ht="84" customHeight="1" x14ac:dyDescent="0.25">
      <c r="A90" s="48" t="s">
        <v>329</v>
      </c>
      <c r="B90" s="18" t="s">
        <v>129</v>
      </c>
      <c r="C90" s="15">
        <v>73500</v>
      </c>
      <c r="D90" s="16">
        <v>74444.78</v>
      </c>
      <c r="E90" s="16">
        <f t="shared" si="27"/>
        <v>101.2854149659864</v>
      </c>
    </row>
    <row r="91" spans="1:5" ht="79.5" customHeight="1" x14ac:dyDescent="0.25">
      <c r="A91" s="48" t="s">
        <v>330</v>
      </c>
      <c r="B91" s="18" t="s">
        <v>130</v>
      </c>
      <c r="C91" s="15">
        <f>C92</f>
        <v>145900</v>
      </c>
      <c r="D91" s="16">
        <f t="shared" ref="D91" si="35">D92</f>
        <v>144712.91</v>
      </c>
      <c r="E91" s="16">
        <f t="shared" si="27"/>
        <v>99.186367374914326</v>
      </c>
    </row>
    <row r="92" spans="1:5" ht="99" customHeight="1" x14ac:dyDescent="0.25">
      <c r="A92" s="48" t="s">
        <v>331</v>
      </c>
      <c r="B92" s="18" t="s">
        <v>131</v>
      </c>
      <c r="C92" s="15">
        <v>145900</v>
      </c>
      <c r="D92" s="16">
        <v>144712.91</v>
      </c>
      <c r="E92" s="16">
        <f t="shared" si="27"/>
        <v>99.186367374914326</v>
      </c>
    </row>
    <row r="93" spans="1:5" ht="52.5" customHeight="1" x14ac:dyDescent="0.25">
      <c r="A93" s="48" t="s">
        <v>332</v>
      </c>
      <c r="B93" s="18" t="s">
        <v>132</v>
      </c>
      <c r="C93" s="15">
        <f>C94+C95</f>
        <v>284600</v>
      </c>
      <c r="D93" s="15">
        <f>D94+D95</f>
        <v>253562.5</v>
      </c>
      <c r="E93" s="16">
        <f t="shared" si="27"/>
        <v>89.094342937456076</v>
      </c>
    </row>
    <row r="94" spans="1:5" ht="84" customHeight="1" x14ac:dyDescent="0.25">
      <c r="A94" s="48" t="s">
        <v>333</v>
      </c>
      <c r="B94" s="18" t="s">
        <v>133</v>
      </c>
      <c r="C94" s="15">
        <v>284600</v>
      </c>
      <c r="D94" s="16">
        <v>253562.5</v>
      </c>
      <c r="E94" s="16">
        <f t="shared" si="27"/>
        <v>89.094342937456076</v>
      </c>
    </row>
    <row r="95" spans="1:5" ht="84" hidden="1" customHeight="1" x14ac:dyDescent="0.25">
      <c r="A95" s="48" t="s">
        <v>334</v>
      </c>
      <c r="B95" s="32" t="s">
        <v>230</v>
      </c>
      <c r="C95" s="15"/>
      <c r="D95" s="16"/>
      <c r="E95" s="16" t="e">
        <f t="shared" si="27"/>
        <v>#DIV/0!</v>
      </c>
    </row>
    <row r="96" spans="1:5" ht="65.25" customHeight="1" x14ac:dyDescent="0.25">
      <c r="A96" s="48" t="s">
        <v>335</v>
      </c>
      <c r="B96" s="18" t="s">
        <v>134</v>
      </c>
      <c r="C96" s="15">
        <f>C97</f>
        <v>18000</v>
      </c>
      <c r="D96" s="16">
        <f>D97</f>
        <v>18007.21</v>
      </c>
      <c r="E96" s="16">
        <f t="shared" si="27"/>
        <v>100.04005555555555</v>
      </c>
    </row>
    <row r="97" spans="1:5" ht="87.75" customHeight="1" x14ac:dyDescent="0.25">
      <c r="A97" s="48" t="s">
        <v>336</v>
      </c>
      <c r="B97" s="18" t="s">
        <v>135</v>
      </c>
      <c r="C97" s="15">
        <v>18000</v>
      </c>
      <c r="D97" s="16">
        <v>18007.21</v>
      </c>
      <c r="E97" s="16">
        <f t="shared" si="27"/>
        <v>100.04005555555555</v>
      </c>
    </row>
    <row r="98" spans="1:5" ht="72" hidden="1" customHeight="1" x14ac:dyDescent="0.25">
      <c r="A98" s="48" t="s">
        <v>430</v>
      </c>
      <c r="B98" s="32" t="s">
        <v>179</v>
      </c>
      <c r="C98" s="28">
        <f t="shared" ref="C98:D98" si="36">C99</f>
        <v>0</v>
      </c>
      <c r="D98" s="28">
        <f t="shared" si="36"/>
        <v>0</v>
      </c>
      <c r="E98" s="16" t="e">
        <f t="shared" si="27"/>
        <v>#DIV/0!</v>
      </c>
    </row>
    <row r="99" spans="1:5" ht="87.75" hidden="1" customHeight="1" x14ac:dyDescent="0.25">
      <c r="A99" s="48" t="s">
        <v>431</v>
      </c>
      <c r="B99" s="32" t="s">
        <v>178</v>
      </c>
      <c r="C99" s="15">
        <v>0</v>
      </c>
      <c r="D99" s="16">
        <v>0</v>
      </c>
      <c r="E99" s="16" t="e">
        <f t="shared" si="27"/>
        <v>#DIV/0!</v>
      </c>
    </row>
    <row r="100" spans="1:5" ht="87.75" hidden="1" customHeight="1" x14ac:dyDescent="0.25">
      <c r="A100" s="48" t="s">
        <v>432</v>
      </c>
      <c r="B100" s="18" t="s">
        <v>175</v>
      </c>
      <c r="C100" s="15">
        <f>C101</f>
        <v>0</v>
      </c>
      <c r="D100" s="16">
        <f>D101</f>
        <v>0</v>
      </c>
      <c r="E100" s="16" t="e">
        <f t="shared" si="27"/>
        <v>#DIV/0!</v>
      </c>
    </row>
    <row r="101" spans="1:5" ht="87.75" hidden="1" customHeight="1" x14ac:dyDescent="0.25">
      <c r="A101" s="48" t="s">
        <v>433</v>
      </c>
      <c r="B101" s="18" t="s">
        <v>174</v>
      </c>
      <c r="C101" s="15"/>
      <c r="D101" s="16"/>
      <c r="E101" s="16" t="e">
        <f t="shared" si="27"/>
        <v>#DIV/0!</v>
      </c>
    </row>
    <row r="102" spans="1:5" ht="50.25" customHeight="1" x14ac:dyDescent="0.25">
      <c r="A102" s="48" t="s">
        <v>434</v>
      </c>
      <c r="B102" s="32" t="s">
        <v>202</v>
      </c>
      <c r="C102" s="28">
        <f t="shared" ref="C102:D102" si="37">C103</f>
        <v>5000</v>
      </c>
      <c r="D102" s="28">
        <f t="shared" si="37"/>
        <v>5000</v>
      </c>
      <c r="E102" s="16">
        <f t="shared" si="27"/>
        <v>100</v>
      </c>
    </row>
    <row r="103" spans="1:5" ht="75" customHeight="1" x14ac:dyDescent="0.25">
      <c r="A103" s="48" t="s">
        <v>435</v>
      </c>
      <c r="B103" s="32" t="s">
        <v>201</v>
      </c>
      <c r="C103" s="15">
        <v>5000</v>
      </c>
      <c r="D103" s="16">
        <v>5000</v>
      </c>
      <c r="E103" s="16">
        <f t="shared" si="27"/>
        <v>100</v>
      </c>
    </row>
    <row r="104" spans="1:5" ht="68.25" customHeight="1" x14ac:dyDescent="0.25">
      <c r="A104" s="48" t="s">
        <v>337</v>
      </c>
      <c r="B104" s="18" t="s">
        <v>136</v>
      </c>
      <c r="C104" s="15">
        <f>C105</f>
        <v>24500</v>
      </c>
      <c r="D104" s="16">
        <f>D105</f>
        <v>25000</v>
      </c>
      <c r="E104" s="16">
        <f t="shared" si="27"/>
        <v>102.04081632653062</v>
      </c>
    </row>
    <row r="105" spans="1:5" ht="102.75" customHeight="1" x14ac:dyDescent="0.25">
      <c r="A105" s="48" t="s">
        <v>338</v>
      </c>
      <c r="B105" s="19" t="s">
        <v>137</v>
      </c>
      <c r="C105" s="15">
        <v>24500</v>
      </c>
      <c r="D105" s="16">
        <v>25000</v>
      </c>
      <c r="E105" s="16">
        <f t="shared" si="27"/>
        <v>102.04081632653062</v>
      </c>
    </row>
    <row r="106" spans="1:5" ht="84" customHeight="1" x14ac:dyDescent="0.25">
      <c r="A106" s="48" t="s">
        <v>339</v>
      </c>
      <c r="B106" s="20" t="s">
        <v>138</v>
      </c>
      <c r="C106" s="15">
        <f>C108+C107</f>
        <v>12300</v>
      </c>
      <c r="D106" s="16">
        <f>D108+D107</f>
        <v>12300</v>
      </c>
      <c r="E106" s="16">
        <f t="shared" si="27"/>
        <v>100</v>
      </c>
    </row>
    <row r="107" spans="1:5" ht="148.5" customHeight="1" x14ac:dyDescent="0.25">
      <c r="A107" s="48" t="s">
        <v>340</v>
      </c>
      <c r="B107" s="31" t="s">
        <v>165</v>
      </c>
      <c r="C107" s="15">
        <v>12300</v>
      </c>
      <c r="D107" s="16">
        <v>12300</v>
      </c>
      <c r="E107" s="16">
        <f t="shared" si="27"/>
        <v>100</v>
      </c>
    </row>
    <row r="108" spans="1:5" ht="116.25" hidden="1" customHeight="1" x14ac:dyDescent="0.25">
      <c r="A108" s="48" t="s">
        <v>436</v>
      </c>
      <c r="B108" s="18" t="s">
        <v>139</v>
      </c>
      <c r="C108" s="15"/>
      <c r="D108" s="16"/>
      <c r="E108" s="16" t="e">
        <f t="shared" si="27"/>
        <v>#DIV/0!</v>
      </c>
    </row>
    <row r="109" spans="1:5" ht="66.75" customHeight="1" x14ac:dyDescent="0.25">
      <c r="A109" s="48" t="s">
        <v>341</v>
      </c>
      <c r="B109" s="32" t="s">
        <v>166</v>
      </c>
      <c r="C109" s="15">
        <f>C110</f>
        <v>15500</v>
      </c>
      <c r="D109" s="16">
        <f>D110</f>
        <v>15570.48</v>
      </c>
      <c r="E109" s="16">
        <f t="shared" si="27"/>
        <v>100.45470967741936</v>
      </c>
    </row>
    <row r="110" spans="1:5" ht="84" customHeight="1" x14ac:dyDescent="0.25">
      <c r="A110" s="48" t="s">
        <v>342</v>
      </c>
      <c r="B110" s="32" t="s">
        <v>173</v>
      </c>
      <c r="C110" s="15">
        <v>15500</v>
      </c>
      <c r="D110" s="16">
        <v>15570.48</v>
      </c>
      <c r="E110" s="16">
        <f t="shared" si="27"/>
        <v>100.45470967741936</v>
      </c>
    </row>
    <row r="111" spans="1:5" ht="100.5" hidden="1" customHeight="1" x14ac:dyDescent="0.25">
      <c r="A111" s="48" t="s">
        <v>437</v>
      </c>
      <c r="B111" s="18" t="s">
        <v>140</v>
      </c>
      <c r="C111" s="15">
        <f>C112</f>
        <v>0</v>
      </c>
      <c r="D111" s="16">
        <f>D112</f>
        <v>0</v>
      </c>
      <c r="E111" s="16" t="e">
        <f t="shared" si="27"/>
        <v>#DIV/0!</v>
      </c>
    </row>
    <row r="112" spans="1:5" ht="115.5" hidden="1" customHeight="1" x14ac:dyDescent="0.25">
      <c r="A112" s="48" t="s">
        <v>438</v>
      </c>
      <c r="B112" s="21" t="s">
        <v>141</v>
      </c>
      <c r="C112" s="15">
        <v>0</v>
      </c>
      <c r="D112" s="16">
        <v>0</v>
      </c>
      <c r="E112" s="16" t="e">
        <f t="shared" si="27"/>
        <v>#DIV/0!</v>
      </c>
    </row>
    <row r="113" spans="1:5" ht="51.75" customHeight="1" x14ac:dyDescent="0.25">
      <c r="A113" s="48" t="s">
        <v>343</v>
      </c>
      <c r="B113" s="21" t="s">
        <v>142</v>
      </c>
      <c r="C113" s="15">
        <f>C114</f>
        <v>11500</v>
      </c>
      <c r="D113" s="16">
        <f>D114</f>
        <v>11561.12</v>
      </c>
      <c r="E113" s="16">
        <f t="shared" si="27"/>
        <v>100.53147826086956</v>
      </c>
    </row>
    <row r="114" spans="1:5" ht="85.5" customHeight="1" x14ac:dyDescent="0.25">
      <c r="A114" s="48" t="s">
        <v>344</v>
      </c>
      <c r="B114" s="18" t="s">
        <v>143</v>
      </c>
      <c r="C114" s="15">
        <v>11500</v>
      </c>
      <c r="D114" s="16">
        <v>11561.12</v>
      </c>
      <c r="E114" s="16">
        <f t="shared" si="27"/>
        <v>100.53147826086956</v>
      </c>
    </row>
    <row r="115" spans="1:5" ht="69.75" customHeight="1" x14ac:dyDescent="0.25">
      <c r="A115" s="48" t="s">
        <v>345</v>
      </c>
      <c r="B115" s="18" t="s">
        <v>144</v>
      </c>
      <c r="C115" s="15">
        <f>C116</f>
        <v>836350</v>
      </c>
      <c r="D115" s="16">
        <f>D116</f>
        <v>853068.43</v>
      </c>
      <c r="E115" s="16">
        <f t="shared" si="27"/>
        <v>101.99897530938004</v>
      </c>
    </row>
    <row r="116" spans="1:5" ht="85.5" customHeight="1" x14ac:dyDescent="0.25">
      <c r="A116" s="48" t="s">
        <v>346</v>
      </c>
      <c r="B116" s="38" t="s">
        <v>145</v>
      </c>
      <c r="C116" s="15">
        <v>836350</v>
      </c>
      <c r="D116" s="16">
        <v>853068.43</v>
      </c>
      <c r="E116" s="16">
        <f t="shared" si="27"/>
        <v>101.99897530938004</v>
      </c>
    </row>
    <row r="117" spans="1:5" ht="123.75" customHeight="1" x14ac:dyDescent="0.25">
      <c r="A117" s="49" t="s">
        <v>439</v>
      </c>
      <c r="B117" s="45" t="s">
        <v>204</v>
      </c>
      <c r="C117" s="28">
        <f t="shared" ref="C117:D117" si="38">C118</f>
        <v>10000</v>
      </c>
      <c r="D117" s="28">
        <f t="shared" si="38"/>
        <v>40000</v>
      </c>
      <c r="E117" s="16">
        <f t="shared" si="27"/>
        <v>400</v>
      </c>
    </row>
    <row r="118" spans="1:5" ht="142.5" customHeight="1" x14ac:dyDescent="0.25">
      <c r="A118" s="49" t="s">
        <v>440</v>
      </c>
      <c r="B118" s="45" t="s">
        <v>203</v>
      </c>
      <c r="C118" s="15">
        <v>10000</v>
      </c>
      <c r="D118" s="16">
        <v>40000</v>
      </c>
      <c r="E118" s="16">
        <f t="shared" si="27"/>
        <v>400</v>
      </c>
    </row>
    <row r="119" spans="1:5" ht="39" customHeight="1" x14ac:dyDescent="0.25">
      <c r="A119" s="49" t="s">
        <v>347</v>
      </c>
      <c r="B119" s="38" t="s">
        <v>162</v>
      </c>
      <c r="C119" s="15">
        <f>C120</f>
        <v>27900</v>
      </c>
      <c r="D119" s="16">
        <f>D120</f>
        <v>28150</v>
      </c>
      <c r="E119" s="16">
        <f t="shared" si="27"/>
        <v>100.89605734767024</v>
      </c>
    </row>
    <row r="120" spans="1:5" ht="69.75" customHeight="1" x14ac:dyDescent="0.25">
      <c r="A120" s="49" t="s">
        <v>348</v>
      </c>
      <c r="B120" s="37" t="s">
        <v>157</v>
      </c>
      <c r="C120" s="15">
        <v>27900</v>
      </c>
      <c r="D120" s="16">
        <v>28150</v>
      </c>
      <c r="E120" s="16">
        <f t="shared" si="27"/>
        <v>100.89605734767024</v>
      </c>
    </row>
    <row r="121" spans="1:5" ht="104.25" customHeight="1" x14ac:dyDescent="0.25">
      <c r="A121" s="49" t="s">
        <v>349</v>
      </c>
      <c r="B121" s="43" t="s">
        <v>180</v>
      </c>
      <c r="C121" s="28">
        <f t="shared" ref="C121:D122" si="39">C122</f>
        <v>5000</v>
      </c>
      <c r="D121" s="28">
        <f t="shared" si="39"/>
        <v>19072.77</v>
      </c>
      <c r="E121" s="16">
        <f t="shared" si="27"/>
        <v>381.4554</v>
      </c>
    </row>
    <row r="122" spans="1:5" ht="51.75" customHeight="1" x14ac:dyDescent="0.25">
      <c r="A122" s="49" t="s">
        <v>350</v>
      </c>
      <c r="B122" s="43" t="s">
        <v>181</v>
      </c>
      <c r="C122" s="28">
        <f t="shared" si="39"/>
        <v>5000</v>
      </c>
      <c r="D122" s="28">
        <f t="shared" si="39"/>
        <v>19072.77</v>
      </c>
      <c r="E122" s="16">
        <f t="shared" si="27"/>
        <v>381.4554</v>
      </c>
    </row>
    <row r="123" spans="1:5" ht="65.25" customHeight="1" x14ac:dyDescent="0.25">
      <c r="A123" s="49" t="s">
        <v>351</v>
      </c>
      <c r="B123" s="43" t="s">
        <v>182</v>
      </c>
      <c r="C123" s="42">
        <v>5000</v>
      </c>
      <c r="D123" s="28">
        <v>19072.77</v>
      </c>
      <c r="E123" s="16">
        <f t="shared" si="27"/>
        <v>381.4554</v>
      </c>
    </row>
    <row r="124" spans="1:5" ht="29.25" customHeight="1" x14ac:dyDescent="0.25">
      <c r="A124" s="49" t="s">
        <v>352</v>
      </c>
      <c r="B124" s="43" t="s">
        <v>149</v>
      </c>
      <c r="C124" s="28">
        <f t="shared" ref="C124:D124" si="40">C125+C126+C130</f>
        <v>113200</v>
      </c>
      <c r="D124" s="28">
        <f t="shared" si="40"/>
        <v>116373.39</v>
      </c>
      <c r="E124" s="16">
        <f t="shared" si="27"/>
        <v>102.8033480565371</v>
      </c>
    </row>
    <row r="125" spans="1:5" ht="84" customHeight="1" x14ac:dyDescent="0.25">
      <c r="A125" s="49" t="s">
        <v>232</v>
      </c>
      <c r="B125" s="43" t="s">
        <v>183</v>
      </c>
      <c r="C125" s="28">
        <f t="shared" ref="C125:D125" si="41">C127</f>
        <v>83700</v>
      </c>
      <c r="D125" s="28">
        <f t="shared" si="41"/>
        <v>83700</v>
      </c>
      <c r="E125" s="16">
        <f t="shared" si="27"/>
        <v>100</v>
      </c>
    </row>
    <row r="126" spans="1:5" ht="86.25" hidden="1" customHeight="1" x14ac:dyDescent="0.25">
      <c r="A126" s="49" t="s">
        <v>441</v>
      </c>
      <c r="B126" s="43" t="s">
        <v>184</v>
      </c>
      <c r="C126" s="28">
        <f t="shared" ref="C126:D126" si="42">C128</f>
        <v>0</v>
      </c>
      <c r="D126" s="28">
        <f t="shared" si="42"/>
        <v>0</v>
      </c>
      <c r="E126" s="16" t="e">
        <f t="shared" si="27"/>
        <v>#DIV/0!</v>
      </c>
    </row>
    <row r="127" spans="1:5" ht="54.75" customHeight="1" x14ac:dyDescent="0.25">
      <c r="A127" s="49" t="s">
        <v>233</v>
      </c>
      <c r="B127" s="43" t="s">
        <v>185</v>
      </c>
      <c r="C127" s="42">
        <v>83700</v>
      </c>
      <c r="D127" s="28">
        <v>83700</v>
      </c>
      <c r="E127" s="16">
        <f t="shared" si="27"/>
        <v>100</v>
      </c>
    </row>
    <row r="128" spans="1:5" ht="74.25" hidden="1" customHeight="1" x14ac:dyDescent="0.25">
      <c r="A128" s="49" t="s">
        <v>442</v>
      </c>
      <c r="B128" s="43" t="s">
        <v>186</v>
      </c>
      <c r="C128" s="42"/>
      <c r="D128" s="28"/>
      <c r="E128" s="16" t="e">
        <f t="shared" si="27"/>
        <v>#DIV/0!</v>
      </c>
    </row>
    <row r="129" spans="1:5" ht="60" hidden="1" customHeight="1" x14ac:dyDescent="0.25">
      <c r="A129" s="49"/>
      <c r="B129" s="59"/>
      <c r="C129" s="28"/>
      <c r="D129" s="28"/>
      <c r="E129" s="16" t="e">
        <f t="shared" si="27"/>
        <v>#DIV/0!</v>
      </c>
    </row>
    <row r="130" spans="1:5" ht="71.25" customHeight="1" x14ac:dyDescent="0.25">
      <c r="A130" s="48" t="s">
        <v>353</v>
      </c>
      <c r="B130" s="17" t="s">
        <v>146</v>
      </c>
      <c r="C130" s="15">
        <f>C131+C132</f>
        <v>29500</v>
      </c>
      <c r="D130" s="16">
        <f>D131+D132</f>
        <v>32673.39</v>
      </c>
      <c r="E130" s="16">
        <f t="shared" si="27"/>
        <v>110.75725423728812</v>
      </c>
    </row>
    <row r="131" spans="1:5" ht="69" customHeight="1" x14ac:dyDescent="0.25">
      <c r="A131" s="48" t="s">
        <v>354</v>
      </c>
      <c r="B131" s="21" t="s">
        <v>147</v>
      </c>
      <c r="C131" s="15">
        <v>29500</v>
      </c>
      <c r="D131" s="16">
        <v>32673.39</v>
      </c>
      <c r="E131" s="16">
        <f t="shared" si="27"/>
        <v>110.75725423728812</v>
      </c>
    </row>
    <row r="132" spans="1:5" ht="84.75" hidden="1" customHeight="1" x14ac:dyDescent="0.25">
      <c r="A132" s="48" t="s">
        <v>443</v>
      </c>
      <c r="B132" s="22" t="s">
        <v>148</v>
      </c>
      <c r="C132" s="15"/>
      <c r="D132" s="16"/>
      <c r="E132" s="16" t="e">
        <f t="shared" si="27"/>
        <v>#DIV/0!</v>
      </c>
    </row>
    <row r="133" spans="1:5" ht="37.5" hidden="1" customHeight="1" x14ac:dyDescent="0.25">
      <c r="A133" s="48" t="s">
        <v>444</v>
      </c>
      <c r="B133" s="44" t="s">
        <v>187</v>
      </c>
      <c r="C133" s="28">
        <f t="shared" ref="C133:D133" si="43">C134</f>
        <v>0</v>
      </c>
      <c r="D133" s="28">
        <f t="shared" si="43"/>
        <v>0</v>
      </c>
      <c r="E133" s="16" t="e">
        <f t="shared" ref="E133:E196" si="44">D133/C133*100</f>
        <v>#DIV/0!</v>
      </c>
    </row>
    <row r="134" spans="1:5" ht="84.75" hidden="1" customHeight="1" x14ac:dyDescent="0.25">
      <c r="A134" s="48" t="s">
        <v>445</v>
      </c>
      <c r="B134" s="44" t="s">
        <v>188</v>
      </c>
      <c r="C134" s="15"/>
      <c r="D134" s="16"/>
      <c r="E134" s="16" t="e">
        <f t="shared" si="44"/>
        <v>#DIV/0!</v>
      </c>
    </row>
    <row r="135" spans="1:5" ht="30" customHeight="1" x14ac:dyDescent="0.25">
      <c r="A135" s="47" t="s">
        <v>355</v>
      </c>
      <c r="B135" s="39" t="s">
        <v>72</v>
      </c>
      <c r="C135" s="16">
        <f t="shared" ref="C135:D135" si="45">C136+C138+C140</f>
        <v>253875</v>
      </c>
      <c r="D135" s="16">
        <f t="shared" si="45"/>
        <v>254084.66</v>
      </c>
      <c r="E135" s="16">
        <f t="shared" si="44"/>
        <v>100.0825839487937</v>
      </c>
    </row>
    <row r="136" spans="1:5" ht="27.75" hidden="1" customHeight="1" x14ac:dyDescent="0.25">
      <c r="A136" s="47" t="s">
        <v>446</v>
      </c>
      <c r="B136" s="10" t="s">
        <v>73</v>
      </c>
      <c r="C136" s="15">
        <f t="shared" ref="C136:D136" si="46">C137</f>
        <v>0</v>
      </c>
      <c r="D136" s="16">
        <f t="shared" si="46"/>
        <v>0</v>
      </c>
      <c r="E136" s="16" t="e">
        <f t="shared" si="44"/>
        <v>#DIV/0!</v>
      </c>
    </row>
    <row r="137" spans="1:5" ht="38.25" hidden="1" customHeight="1" x14ac:dyDescent="0.25">
      <c r="A137" s="47" t="s">
        <v>447</v>
      </c>
      <c r="B137" s="10" t="s">
        <v>74</v>
      </c>
      <c r="C137" s="15"/>
      <c r="D137" s="16"/>
      <c r="E137" s="16" t="e">
        <f t="shared" si="44"/>
        <v>#DIV/0!</v>
      </c>
    </row>
    <row r="138" spans="1:5" ht="33" customHeight="1" x14ac:dyDescent="0.25">
      <c r="A138" s="47" t="s">
        <v>356</v>
      </c>
      <c r="B138" s="10" t="s">
        <v>75</v>
      </c>
      <c r="C138" s="15">
        <f t="shared" ref="C138:D138" si="47">C139</f>
        <v>1425</v>
      </c>
      <c r="D138" s="16">
        <f t="shared" si="47"/>
        <v>1634.66</v>
      </c>
      <c r="E138" s="16">
        <f t="shared" si="44"/>
        <v>114.71298245614037</v>
      </c>
    </row>
    <row r="139" spans="1:5" ht="33" customHeight="1" x14ac:dyDescent="0.25">
      <c r="A139" s="47" t="s">
        <v>357</v>
      </c>
      <c r="B139" s="10" t="s">
        <v>76</v>
      </c>
      <c r="C139" s="15">
        <v>1425</v>
      </c>
      <c r="D139" s="16">
        <v>1634.66</v>
      </c>
      <c r="E139" s="16">
        <f t="shared" si="44"/>
        <v>114.71298245614037</v>
      </c>
    </row>
    <row r="140" spans="1:5" ht="33" customHeight="1" x14ac:dyDescent="0.25">
      <c r="A140" s="47" t="s">
        <v>358</v>
      </c>
      <c r="B140" s="34" t="s">
        <v>208</v>
      </c>
      <c r="C140" s="16">
        <f t="shared" ref="C140:D140" si="48">C141</f>
        <v>252450</v>
      </c>
      <c r="D140" s="16">
        <f t="shared" si="48"/>
        <v>252450</v>
      </c>
      <c r="E140" s="16">
        <f t="shared" si="44"/>
        <v>100</v>
      </c>
    </row>
    <row r="141" spans="1:5" ht="33" customHeight="1" x14ac:dyDescent="0.25">
      <c r="A141" s="47" t="s">
        <v>359</v>
      </c>
      <c r="B141" s="34" t="s">
        <v>207</v>
      </c>
      <c r="C141" s="15">
        <v>252450</v>
      </c>
      <c r="D141" s="16">
        <v>252450</v>
      </c>
      <c r="E141" s="16">
        <f t="shared" si="44"/>
        <v>100</v>
      </c>
    </row>
    <row r="142" spans="1:5" ht="30" customHeight="1" x14ac:dyDescent="0.25">
      <c r="A142" s="47" t="s">
        <v>360</v>
      </c>
      <c r="B142" s="39" t="s">
        <v>77</v>
      </c>
      <c r="C142" s="16">
        <f t="shared" ref="C142:D142" si="49">C143+C221+C224+C231</f>
        <v>1035615618.8900001</v>
      </c>
      <c r="D142" s="16">
        <f t="shared" si="49"/>
        <v>1018000983.98</v>
      </c>
      <c r="E142" s="16">
        <f t="shared" si="44"/>
        <v>98.299114595347646</v>
      </c>
    </row>
    <row r="143" spans="1:5" ht="39" customHeight="1" x14ac:dyDescent="0.25">
      <c r="A143" s="47" t="s">
        <v>361</v>
      </c>
      <c r="B143" s="60" t="s">
        <v>224</v>
      </c>
      <c r="C143" s="15">
        <f>C144+C153+C193+C208</f>
        <v>1035516846.5400001</v>
      </c>
      <c r="D143" s="16">
        <f>D144+D153+D193+D208</f>
        <v>1017902211.63</v>
      </c>
      <c r="E143" s="16">
        <f t="shared" si="44"/>
        <v>98.298952357090442</v>
      </c>
    </row>
    <row r="144" spans="1:5" s="29" customFormat="1" ht="44.25" customHeight="1" x14ac:dyDescent="0.25">
      <c r="A144" s="50" t="s">
        <v>362</v>
      </c>
      <c r="B144" s="61" t="s">
        <v>78</v>
      </c>
      <c r="C144" s="16">
        <f t="shared" ref="C144:D144" si="50">C145+C147+C149+C151</f>
        <v>163606900</v>
      </c>
      <c r="D144" s="16">
        <f t="shared" si="50"/>
        <v>163606900</v>
      </c>
      <c r="E144" s="16">
        <f t="shared" si="44"/>
        <v>100</v>
      </c>
    </row>
    <row r="145" spans="1:5" s="29" customFormat="1" ht="32.25" customHeight="1" x14ac:dyDescent="0.25">
      <c r="A145" s="50" t="s">
        <v>363</v>
      </c>
      <c r="B145" s="30" t="s">
        <v>79</v>
      </c>
      <c r="C145" s="16">
        <f t="shared" ref="C145:D145" si="51">C146</f>
        <v>127434000</v>
      </c>
      <c r="D145" s="16">
        <f t="shared" si="51"/>
        <v>127434000</v>
      </c>
      <c r="E145" s="16">
        <f t="shared" si="44"/>
        <v>100</v>
      </c>
    </row>
    <row r="146" spans="1:5" s="29" customFormat="1" ht="36" customHeight="1" x14ac:dyDescent="0.25">
      <c r="A146" s="50" t="s">
        <v>364</v>
      </c>
      <c r="B146" s="30" t="s">
        <v>218</v>
      </c>
      <c r="C146" s="16">
        <v>127434000</v>
      </c>
      <c r="D146" s="16">
        <v>127434000</v>
      </c>
      <c r="E146" s="16">
        <f t="shared" si="44"/>
        <v>100</v>
      </c>
    </row>
    <row r="147" spans="1:5" s="29" customFormat="1" ht="41.25" customHeight="1" x14ac:dyDescent="0.25">
      <c r="A147" s="50" t="s">
        <v>365</v>
      </c>
      <c r="B147" s="30" t="s">
        <v>80</v>
      </c>
      <c r="C147" s="16">
        <f t="shared" ref="C147:D147" si="52">C148</f>
        <v>35615900</v>
      </c>
      <c r="D147" s="16">
        <f t="shared" si="52"/>
        <v>35615900</v>
      </c>
      <c r="E147" s="16">
        <f t="shared" si="44"/>
        <v>100</v>
      </c>
    </row>
    <row r="148" spans="1:5" s="29" customFormat="1" ht="39" customHeight="1" x14ac:dyDescent="0.25">
      <c r="A148" s="50" t="s">
        <v>366</v>
      </c>
      <c r="B148" s="30" t="s">
        <v>81</v>
      </c>
      <c r="C148" s="16">
        <v>35615900</v>
      </c>
      <c r="D148" s="16">
        <v>35615900</v>
      </c>
      <c r="E148" s="16">
        <f t="shared" si="44"/>
        <v>100</v>
      </c>
    </row>
    <row r="149" spans="1:5" s="29" customFormat="1" ht="26.25" customHeight="1" x14ac:dyDescent="0.25">
      <c r="A149" s="50" t="s">
        <v>367</v>
      </c>
      <c r="B149" s="30" t="s">
        <v>122</v>
      </c>
      <c r="C149" s="16">
        <f t="shared" ref="C149:D149" si="53">C150</f>
        <v>557000</v>
      </c>
      <c r="D149" s="16">
        <f t="shared" si="53"/>
        <v>557000</v>
      </c>
      <c r="E149" s="16">
        <f t="shared" si="44"/>
        <v>100</v>
      </c>
    </row>
    <row r="150" spans="1:5" s="29" customFormat="1" ht="26.25" customHeight="1" x14ac:dyDescent="0.25">
      <c r="A150" s="50" t="s">
        <v>368</v>
      </c>
      <c r="B150" s="30" t="s">
        <v>121</v>
      </c>
      <c r="C150" s="16">
        <v>557000</v>
      </c>
      <c r="D150" s="16">
        <v>557000</v>
      </c>
      <c r="E150" s="16">
        <f t="shared" si="44"/>
        <v>100</v>
      </c>
    </row>
    <row r="151" spans="1:5" s="29" customFormat="1" ht="89.25" hidden="1" customHeight="1" x14ac:dyDescent="0.25">
      <c r="A151" s="50" t="s">
        <v>158</v>
      </c>
      <c r="B151" s="30" t="s">
        <v>160</v>
      </c>
      <c r="C151" s="16">
        <f t="shared" ref="C151:D151" si="54">C152</f>
        <v>0</v>
      </c>
      <c r="D151" s="16">
        <f t="shared" si="54"/>
        <v>0</v>
      </c>
      <c r="E151" s="16" t="e">
        <f t="shared" si="44"/>
        <v>#DIV/0!</v>
      </c>
    </row>
    <row r="152" spans="1:5" ht="104.25" hidden="1" customHeight="1" x14ac:dyDescent="0.25">
      <c r="A152" s="47" t="s">
        <v>159</v>
      </c>
      <c r="B152" s="10" t="s">
        <v>161</v>
      </c>
      <c r="C152" s="15"/>
      <c r="D152" s="16"/>
      <c r="E152" s="16" t="e">
        <f t="shared" si="44"/>
        <v>#DIV/0!</v>
      </c>
    </row>
    <row r="153" spans="1:5" ht="44.25" customHeight="1" x14ac:dyDescent="0.25">
      <c r="A153" s="47" t="s">
        <v>369</v>
      </c>
      <c r="B153" s="39" t="s">
        <v>82</v>
      </c>
      <c r="C153" s="16">
        <f>C156+C175+C177+C181+C191+C164+C173+C171+C160+C166+C168+C158+C187+C162+C179+C185+C189</f>
        <v>167048502.72</v>
      </c>
      <c r="D153" s="16">
        <f>D156+D175+D177+D181+D191+D164+D173+D171+D160+D166+D168+D158+D187+D162+D179+D185+D189</f>
        <v>161425693.85999998</v>
      </c>
      <c r="E153" s="16">
        <f t="shared" si="44"/>
        <v>96.634026184942982</v>
      </c>
    </row>
    <row r="154" spans="1:5" ht="60" hidden="1" customHeight="1" x14ac:dyDescent="0.25">
      <c r="A154" s="47" t="s">
        <v>448</v>
      </c>
      <c r="B154" s="10" t="s">
        <v>83</v>
      </c>
      <c r="C154" s="15"/>
      <c r="D154" s="16"/>
      <c r="E154" s="16" t="e">
        <f t="shared" si="44"/>
        <v>#DIV/0!</v>
      </c>
    </row>
    <row r="155" spans="1:5" ht="60" hidden="1" customHeight="1" x14ac:dyDescent="0.25">
      <c r="A155" s="47" t="s">
        <v>449</v>
      </c>
      <c r="B155" s="10" t="s">
        <v>84</v>
      </c>
      <c r="C155" s="15"/>
      <c r="D155" s="16"/>
      <c r="E155" s="16" t="e">
        <f t="shared" si="44"/>
        <v>#DIV/0!</v>
      </c>
    </row>
    <row r="156" spans="1:5" ht="39.75" hidden="1" customHeight="1" x14ac:dyDescent="0.25">
      <c r="A156" s="47" t="s">
        <v>370</v>
      </c>
      <c r="B156" s="10" t="s">
        <v>85</v>
      </c>
      <c r="C156" s="15">
        <f t="shared" ref="C156:D156" si="55">C157</f>
        <v>0</v>
      </c>
      <c r="D156" s="16">
        <f t="shared" si="55"/>
        <v>0</v>
      </c>
      <c r="E156" s="16" t="e">
        <f t="shared" si="44"/>
        <v>#DIV/0!</v>
      </c>
    </row>
    <row r="157" spans="1:5" ht="39" hidden="1" customHeight="1" x14ac:dyDescent="0.25">
      <c r="A157" s="51" t="s">
        <v>371</v>
      </c>
      <c r="B157" s="10" t="s">
        <v>86</v>
      </c>
      <c r="C157" s="15"/>
      <c r="D157" s="16"/>
      <c r="E157" s="16" t="e">
        <f t="shared" si="44"/>
        <v>#DIV/0!</v>
      </c>
    </row>
    <row r="158" spans="1:5" ht="66" hidden="1" customHeight="1" x14ac:dyDescent="0.25">
      <c r="A158" s="51" t="s">
        <v>450</v>
      </c>
      <c r="B158" s="34" t="s">
        <v>210</v>
      </c>
      <c r="C158" s="16">
        <f t="shared" ref="C158:D158" si="56">C159</f>
        <v>0</v>
      </c>
      <c r="D158" s="16">
        <f t="shared" si="56"/>
        <v>0</v>
      </c>
      <c r="E158" s="16" t="e">
        <f t="shared" si="44"/>
        <v>#DIV/0!</v>
      </c>
    </row>
    <row r="159" spans="1:5" ht="69.75" hidden="1" customHeight="1" x14ac:dyDescent="0.25">
      <c r="A159" s="51" t="s">
        <v>451</v>
      </c>
      <c r="B159" s="34" t="s">
        <v>209</v>
      </c>
      <c r="C159" s="15"/>
      <c r="D159" s="16"/>
      <c r="E159" s="16" t="e">
        <f t="shared" si="44"/>
        <v>#DIV/0!</v>
      </c>
    </row>
    <row r="160" spans="1:5" ht="48.75" hidden="1" customHeight="1" x14ac:dyDescent="0.25">
      <c r="A160" s="51" t="s">
        <v>452</v>
      </c>
      <c r="B160" s="34" t="s">
        <v>167</v>
      </c>
      <c r="C160" s="15">
        <f>C161</f>
        <v>0</v>
      </c>
      <c r="D160" s="16">
        <f>D161</f>
        <v>0</v>
      </c>
      <c r="E160" s="16" t="e">
        <f t="shared" si="44"/>
        <v>#DIV/0!</v>
      </c>
    </row>
    <row r="161" spans="1:5" ht="53.25" hidden="1" customHeight="1" x14ac:dyDescent="0.25">
      <c r="A161" s="51" t="s">
        <v>453</v>
      </c>
      <c r="B161" s="34" t="s">
        <v>168</v>
      </c>
      <c r="C161" s="15"/>
      <c r="D161" s="16"/>
      <c r="E161" s="16" t="e">
        <f t="shared" si="44"/>
        <v>#DIV/0!</v>
      </c>
    </row>
    <row r="162" spans="1:5" ht="84.75" hidden="1" customHeight="1" x14ac:dyDescent="0.25">
      <c r="A162" s="51" t="s">
        <v>372</v>
      </c>
      <c r="B162" s="34" t="s">
        <v>253</v>
      </c>
      <c r="C162" s="15">
        <f>C163</f>
        <v>0</v>
      </c>
      <c r="D162" s="15">
        <f>D163</f>
        <v>0</v>
      </c>
      <c r="E162" s="16" t="e">
        <f t="shared" si="44"/>
        <v>#DIV/0!</v>
      </c>
    </row>
    <row r="163" spans="1:5" ht="84.75" hidden="1" customHeight="1" x14ac:dyDescent="0.25">
      <c r="A163" s="51" t="s">
        <v>373</v>
      </c>
      <c r="B163" s="34" t="s">
        <v>254</v>
      </c>
      <c r="C163" s="15"/>
      <c r="D163" s="16"/>
      <c r="E163" s="16" t="e">
        <f t="shared" si="44"/>
        <v>#DIV/0!</v>
      </c>
    </row>
    <row r="164" spans="1:5" ht="39" hidden="1" customHeight="1" x14ac:dyDescent="0.25">
      <c r="A164" s="51" t="s">
        <v>234</v>
      </c>
      <c r="B164" s="25" t="s">
        <v>152</v>
      </c>
      <c r="C164" s="15">
        <f>C165</f>
        <v>0</v>
      </c>
      <c r="D164" s="16">
        <f>D165</f>
        <v>0</v>
      </c>
      <c r="E164" s="16" t="e">
        <f t="shared" si="44"/>
        <v>#DIV/0!</v>
      </c>
    </row>
    <row r="165" spans="1:5" ht="47.25" hidden="1" customHeight="1" x14ac:dyDescent="0.25">
      <c r="A165" s="51" t="s">
        <v>235</v>
      </c>
      <c r="B165" s="26" t="s">
        <v>470</v>
      </c>
      <c r="C165" s="15"/>
      <c r="D165" s="16"/>
      <c r="E165" s="16" t="e">
        <f t="shared" si="44"/>
        <v>#DIV/0!</v>
      </c>
    </row>
    <row r="166" spans="1:5" ht="47.25" hidden="1" customHeight="1" x14ac:dyDescent="0.25">
      <c r="A166" s="51" t="s">
        <v>236</v>
      </c>
      <c r="B166" s="26" t="s">
        <v>189</v>
      </c>
      <c r="C166" s="16">
        <f t="shared" ref="C166:D166" si="57">C167</f>
        <v>0</v>
      </c>
      <c r="D166" s="16">
        <f t="shared" si="57"/>
        <v>0</v>
      </c>
      <c r="E166" s="16" t="e">
        <f t="shared" si="44"/>
        <v>#DIV/0!</v>
      </c>
    </row>
    <row r="167" spans="1:5" ht="47.25" hidden="1" customHeight="1" x14ac:dyDescent="0.25">
      <c r="A167" s="51" t="s">
        <v>237</v>
      </c>
      <c r="B167" s="26" t="s">
        <v>190</v>
      </c>
      <c r="C167" s="15"/>
      <c r="D167" s="16"/>
      <c r="E167" s="16" t="e">
        <f t="shared" si="44"/>
        <v>#DIV/0!</v>
      </c>
    </row>
    <row r="168" spans="1:5" ht="79.5" hidden="1" customHeight="1" x14ac:dyDescent="0.25">
      <c r="A168" s="51" t="s">
        <v>238</v>
      </c>
      <c r="B168" s="33" t="s">
        <v>193</v>
      </c>
      <c r="C168" s="16">
        <f t="shared" ref="C168:D168" si="58">C169+C170</f>
        <v>0</v>
      </c>
      <c r="D168" s="16">
        <f t="shared" si="58"/>
        <v>0</v>
      </c>
      <c r="E168" s="16" t="e">
        <f t="shared" si="44"/>
        <v>#DIV/0!</v>
      </c>
    </row>
    <row r="169" spans="1:5" ht="66" hidden="1" customHeight="1" x14ac:dyDescent="0.25">
      <c r="A169" s="51" t="s">
        <v>239</v>
      </c>
      <c r="B169" s="33" t="s">
        <v>192</v>
      </c>
      <c r="C169" s="15"/>
      <c r="D169" s="16"/>
      <c r="E169" s="16" t="e">
        <f t="shared" si="44"/>
        <v>#DIV/0!</v>
      </c>
    </row>
    <row r="170" spans="1:5" ht="81.75" hidden="1" customHeight="1" x14ac:dyDescent="0.25">
      <c r="A170" s="51" t="s">
        <v>240</v>
      </c>
      <c r="B170" s="33" t="s">
        <v>191</v>
      </c>
      <c r="C170" s="15"/>
      <c r="D170" s="16"/>
      <c r="E170" s="16" t="e">
        <f t="shared" si="44"/>
        <v>#DIV/0!</v>
      </c>
    </row>
    <row r="171" spans="1:5" ht="50.25" customHeight="1" x14ac:dyDescent="0.25">
      <c r="A171" s="51" t="s">
        <v>374</v>
      </c>
      <c r="B171" s="33" t="s">
        <v>169</v>
      </c>
      <c r="C171" s="15">
        <f>C172</f>
        <v>28875705.079999998</v>
      </c>
      <c r="D171" s="16">
        <f>D172</f>
        <v>25341456.77</v>
      </c>
      <c r="E171" s="16">
        <f t="shared" si="44"/>
        <v>87.760477881982851</v>
      </c>
    </row>
    <row r="172" spans="1:5" ht="69.75" customHeight="1" x14ac:dyDescent="0.25">
      <c r="A172" s="51" t="s">
        <v>375</v>
      </c>
      <c r="B172" s="33" t="s">
        <v>170</v>
      </c>
      <c r="C172" s="15">
        <v>28875705.079999998</v>
      </c>
      <c r="D172" s="16">
        <v>25341456.77</v>
      </c>
      <c r="E172" s="16">
        <f t="shared" si="44"/>
        <v>87.760477881982851</v>
      </c>
    </row>
    <row r="173" spans="1:5" ht="69.75" hidden="1" customHeight="1" x14ac:dyDescent="0.25">
      <c r="A173" s="47" t="s">
        <v>241</v>
      </c>
      <c r="B173" s="24" t="s">
        <v>150</v>
      </c>
      <c r="C173" s="15">
        <f>C174</f>
        <v>0</v>
      </c>
      <c r="D173" s="16">
        <f>D174</f>
        <v>0</v>
      </c>
      <c r="E173" s="16" t="e">
        <f t="shared" si="44"/>
        <v>#DIV/0!</v>
      </c>
    </row>
    <row r="174" spans="1:5" ht="66.75" hidden="1" customHeight="1" x14ac:dyDescent="0.25">
      <c r="A174" s="47" t="s">
        <v>242</v>
      </c>
      <c r="B174" s="24" t="s">
        <v>151</v>
      </c>
      <c r="C174" s="15"/>
      <c r="D174" s="16"/>
      <c r="E174" s="16" t="e">
        <f t="shared" si="44"/>
        <v>#DIV/0!</v>
      </c>
    </row>
    <row r="175" spans="1:5" ht="48" hidden="1" customHeight="1" x14ac:dyDescent="0.25">
      <c r="A175" s="47" t="s">
        <v>243</v>
      </c>
      <c r="B175" s="23" t="s">
        <v>87</v>
      </c>
      <c r="C175" s="15">
        <f t="shared" ref="C175:D175" si="59">C176</f>
        <v>0</v>
      </c>
      <c r="D175" s="16">
        <f t="shared" si="59"/>
        <v>0</v>
      </c>
      <c r="E175" s="16" t="e">
        <f t="shared" si="44"/>
        <v>#DIV/0!</v>
      </c>
    </row>
    <row r="176" spans="1:5" ht="51.75" hidden="1" customHeight="1" x14ac:dyDescent="0.25">
      <c r="A176" s="47" t="s">
        <v>244</v>
      </c>
      <c r="B176" s="10" t="s">
        <v>88</v>
      </c>
      <c r="C176" s="15"/>
      <c r="D176" s="16"/>
      <c r="E176" s="16" t="e">
        <f t="shared" si="44"/>
        <v>#DIV/0!</v>
      </c>
    </row>
    <row r="177" spans="1:5" ht="33.75" customHeight="1" x14ac:dyDescent="0.25">
      <c r="A177" s="47" t="s">
        <v>376</v>
      </c>
      <c r="B177" s="10" t="s">
        <v>89</v>
      </c>
      <c r="C177" s="15">
        <f t="shared" ref="C177:D177" si="60">C178</f>
        <v>1634602.5</v>
      </c>
      <c r="D177" s="16">
        <f t="shared" si="60"/>
        <v>1634602.5</v>
      </c>
      <c r="E177" s="16">
        <f t="shared" si="44"/>
        <v>100</v>
      </c>
    </row>
    <row r="178" spans="1:5" ht="42" customHeight="1" x14ac:dyDescent="0.25">
      <c r="A178" s="47" t="s">
        <v>377</v>
      </c>
      <c r="B178" s="10" t="s">
        <v>90</v>
      </c>
      <c r="C178" s="15">
        <v>1634602.5</v>
      </c>
      <c r="D178" s="16">
        <v>1634602.5</v>
      </c>
      <c r="E178" s="16">
        <f t="shared" si="44"/>
        <v>100</v>
      </c>
    </row>
    <row r="179" spans="1:5" ht="42" customHeight="1" x14ac:dyDescent="0.25">
      <c r="A179" s="47" t="s">
        <v>378</v>
      </c>
      <c r="B179" s="34" t="s">
        <v>255</v>
      </c>
      <c r="C179" s="15">
        <f>C180</f>
        <v>7236490</v>
      </c>
      <c r="D179" s="15">
        <f>D180</f>
        <v>7236490</v>
      </c>
      <c r="E179" s="16">
        <f t="shared" si="44"/>
        <v>100</v>
      </c>
    </row>
    <row r="180" spans="1:5" ht="42" customHeight="1" x14ac:dyDescent="0.25">
      <c r="A180" s="47" t="s">
        <v>379</v>
      </c>
      <c r="B180" s="34" t="s">
        <v>256</v>
      </c>
      <c r="C180" s="15">
        <v>7236490</v>
      </c>
      <c r="D180" s="16">
        <v>7236490</v>
      </c>
      <c r="E180" s="16">
        <f t="shared" si="44"/>
        <v>100</v>
      </c>
    </row>
    <row r="181" spans="1:5" ht="34.5" customHeight="1" x14ac:dyDescent="0.25">
      <c r="A181" s="47" t="s">
        <v>380</v>
      </c>
      <c r="B181" s="10" t="s">
        <v>91</v>
      </c>
      <c r="C181" s="15">
        <f t="shared" ref="C181:D181" si="61">C182</f>
        <v>10976278</v>
      </c>
      <c r="D181" s="16">
        <f t="shared" si="61"/>
        <v>10976278</v>
      </c>
      <c r="E181" s="16">
        <f t="shared" si="44"/>
        <v>100</v>
      </c>
    </row>
    <row r="182" spans="1:5" ht="41.25" customHeight="1" x14ac:dyDescent="0.25">
      <c r="A182" s="47" t="s">
        <v>381</v>
      </c>
      <c r="B182" s="10" t="s">
        <v>92</v>
      </c>
      <c r="C182" s="15">
        <v>10976278</v>
      </c>
      <c r="D182" s="16">
        <v>10976278</v>
      </c>
      <c r="E182" s="16">
        <f t="shared" si="44"/>
        <v>100</v>
      </c>
    </row>
    <row r="183" spans="1:5" ht="66.75" hidden="1" customHeight="1" x14ac:dyDescent="0.25">
      <c r="A183" s="47" t="s">
        <v>245</v>
      </c>
      <c r="B183" s="10" t="s">
        <v>93</v>
      </c>
      <c r="C183" s="15"/>
      <c r="D183" s="16"/>
      <c r="E183" s="16" t="e">
        <f t="shared" si="44"/>
        <v>#DIV/0!</v>
      </c>
    </row>
    <row r="184" spans="1:5" ht="65.25" hidden="1" customHeight="1" x14ac:dyDescent="0.25">
      <c r="A184" s="47" t="s">
        <v>246</v>
      </c>
      <c r="B184" s="10" t="s">
        <v>94</v>
      </c>
      <c r="C184" s="15"/>
      <c r="D184" s="16"/>
      <c r="E184" s="16" t="e">
        <f t="shared" si="44"/>
        <v>#DIV/0!</v>
      </c>
    </row>
    <row r="185" spans="1:5" ht="65.25" customHeight="1" x14ac:dyDescent="0.25">
      <c r="A185" s="52" t="s">
        <v>416</v>
      </c>
      <c r="B185" s="34" t="s">
        <v>419</v>
      </c>
      <c r="C185" s="15">
        <f>C186</f>
        <v>2727273</v>
      </c>
      <c r="D185" s="15">
        <f>D186</f>
        <v>2727273</v>
      </c>
      <c r="E185" s="16">
        <f t="shared" si="44"/>
        <v>100</v>
      </c>
    </row>
    <row r="186" spans="1:5" ht="65.25" customHeight="1" x14ac:dyDescent="0.25">
      <c r="A186" s="52" t="s">
        <v>417</v>
      </c>
      <c r="B186" s="34" t="s">
        <v>418</v>
      </c>
      <c r="C186" s="15">
        <v>2727273</v>
      </c>
      <c r="D186" s="16">
        <v>2727273</v>
      </c>
      <c r="E186" s="16">
        <f t="shared" si="44"/>
        <v>100</v>
      </c>
    </row>
    <row r="187" spans="1:5" ht="60" customHeight="1" x14ac:dyDescent="0.25">
      <c r="A187" s="47" t="s">
        <v>382</v>
      </c>
      <c r="B187" s="34" t="s">
        <v>212</v>
      </c>
      <c r="C187" s="16">
        <f t="shared" ref="C187:D187" si="62">C188</f>
        <v>96633297.870000005</v>
      </c>
      <c r="D187" s="16">
        <f t="shared" si="62"/>
        <v>94716186.019999996</v>
      </c>
      <c r="E187" s="16">
        <f t="shared" si="44"/>
        <v>98.016096012185074</v>
      </c>
    </row>
    <row r="188" spans="1:5" ht="60" customHeight="1" x14ac:dyDescent="0.25">
      <c r="A188" s="47" t="s">
        <v>383</v>
      </c>
      <c r="B188" s="34" t="s">
        <v>211</v>
      </c>
      <c r="C188" s="15">
        <v>96633297.870000005</v>
      </c>
      <c r="D188" s="16">
        <v>94716186.019999996</v>
      </c>
      <c r="E188" s="16">
        <f t="shared" si="44"/>
        <v>98.016096012185074</v>
      </c>
    </row>
    <row r="189" spans="1:5" ht="60" customHeight="1" x14ac:dyDescent="0.25">
      <c r="A189" s="52" t="s">
        <v>422</v>
      </c>
      <c r="B189" s="34" t="s">
        <v>421</v>
      </c>
      <c r="C189" s="15">
        <f>C190</f>
        <v>808397.41</v>
      </c>
      <c r="D189" s="15">
        <f>D190</f>
        <v>808397.41</v>
      </c>
      <c r="E189" s="16">
        <f t="shared" si="44"/>
        <v>100</v>
      </c>
    </row>
    <row r="190" spans="1:5" ht="60" customHeight="1" x14ac:dyDescent="0.25">
      <c r="A190" s="52" t="s">
        <v>423</v>
      </c>
      <c r="B190" s="34" t="s">
        <v>420</v>
      </c>
      <c r="C190" s="15">
        <v>808397.41</v>
      </c>
      <c r="D190" s="16">
        <v>808397.41</v>
      </c>
      <c r="E190" s="16">
        <f t="shared" si="44"/>
        <v>100</v>
      </c>
    </row>
    <row r="191" spans="1:5" ht="31.5" customHeight="1" x14ac:dyDescent="0.25">
      <c r="A191" s="47" t="s">
        <v>384</v>
      </c>
      <c r="B191" s="10" t="s">
        <v>95</v>
      </c>
      <c r="C191" s="15">
        <f>C192</f>
        <v>18156458.859999999</v>
      </c>
      <c r="D191" s="16">
        <f>D192</f>
        <v>17985010.16</v>
      </c>
      <c r="E191" s="16">
        <f t="shared" si="44"/>
        <v>99.055715096638622</v>
      </c>
    </row>
    <row r="192" spans="1:5" ht="27.75" customHeight="1" x14ac:dyDescent="0.25">
      <c r="A192" s="47" t="s">
        <v>385</v>
      </c>
      <c r="B192" s="10" t="s">
        <v>96</v>
      </c>
      <c r="C192" s="15">
        <v>18156458.859999999</v>
      </c>
      <c r="D192" s="16">
        <v>17985010.16</v>
      </c>
      <c r="E192" s="16">
        <f t="shared" si="44"/>
        <v>99.055715096638622</v>
      </c>
    </row>
    <row r="193" spans="1:5" ht="39" customHeight="1" x14ac:dyDescent="0.25">
      <c r="A193" s="47" t="s">
        <v>386</v>
      </c>
      <c r="B193" s="39" t="s">
        <v>97</v>
      </c>
      <c r="C193" s="15">
        <f>C194+C196+C198+C200+C202+C204+C206</f>
        <v>651420904.19000006</v>
      </c>
      <c r="D193" s="16">
        <f>D194+D196+D198+D200+D202+D204+D206</f>
        <v>643812299.74000001</v>
      </c>
      <c r="E193" s="16">
        <f t="shared" si="44"/>
        <v>98.831998727541475</v>
      </c>
    </row>
    <row r="194" spans="1:5" ht="42" customHeight="1" x14ac:dyDescent="0.25">
      <c r="A194" s="47" t="s">
        <v>387</v>
      </c>
      <c r="B194" s="10" t="s">
        <v>98</v>
      </c>
      <c r="C194" s="16">
        <f t="shared" ref="C194:D194" si="63">C195</f>
        <v>598932979.5</v>
      </c>
      <c r="D194" s="16">
        <f t="shared" si="63"/>
        <v>596900684.24000001</v>
      </c>
      <c r="E194" s="16">
        <f t="shared" si="44"/>
        <v>99.660680688898353</v>
      </c>
    </row>
    <row r="195" spans="1:5" ht="39.75" customHeight="1" x14ac:dyDescent="0.25">
      <c r="A195" s="47" t="s">
        <v>388</v>
      </c>
      <c r="B195" s="10" t="s">
        <v>99</v>
      </c>
      <c r="C195" s="15">
        <v>598932979.5</v>
      </c>
      <c r="D195" s="16">
        <v>596900684.24000001</v>
      </c>
      <c r="E195" s="16">
        <f t="shared" si="44"/>
        <v>99.660680688898353</v>
      </c>
    </row>
    <row r="196" spans="1:5" ht="71.25" customHeight="1" x14ac:dyDescent="0.25">
      <c r="A196" s="47" t="s">
        <v>389</v>
      </c>
      <c r="B196" s="10" t="s">
        <v>100</v>
      </c>
      <c r="C196" s="15">
        <f t="shared" ref="C196:D196" si="64">C197</f>
        <v>5182855</v>
      </c>
      <c r="D196" s="16">
        <f t="shared" si="64"/>
        <v>4812163.8099999996</v>
      </c>
      <c r="E196" s="16">
        <f t="shared" si="44"/>
        <v>92.847741447522637</v>
      </c>
    </row>
    <row r="197" spans="1:5" ht="79.5" customHeight="1" x14ac:dyDescent="0.25">
      <c r="A197" s="47" t="s">
        <v>390</v>
      </c>
      <c r="B197" s="35" t="s">
        <v>101</v>
      </c>
      <c r="C197" s="15">
        <v>5182855</v>
      </c>
      <c r="D197" s="16">
        <v>4812163.8099999996</v>
      </c>
      <c r="E197" s="16">
        <f t="shared" ref="E197:E234" si="65">D197/C197*100</f>
        <v>92.847741447522637</v>
      </c>
    </row>
    <row r="198" spans="1:5" ht="75" customHeight="1" x14ac:dyDescent="0.25">
      <c r="A198" s="47" t="s">
        <v>391</v>
      </c>
      <c r="B198" s="10" t="s">
        <v>102</v>
      </c>
      <c r="C198" s="15">
        <f t="shared" ref="C198:D198" si="66">C199</f>
        <v>47292858.689999998</v>
      </c>
      <c r="D198" s="16">
        <f t="shared" si="66"/>
        <v>42087240.689999998</v>
      </c>
      <c r="E198" s="16">
        <f t="shared" si="65"/>
        <v>88.992803259954513</v>
      </c>
    </row>
    <row r="199" spans="1:5" ht="69.75" customHeight="1" x14ac:dyDescent="0.25">
      <c r="A199" s="47" t="s">
        <v>392</v>
      </c>
      <c r="B199" s="10" t="s">
        <v>103</v>
      </c>
      <c r="C199" s="15">
        <v>47292858.689999998</v>
      </c>
      <c r="D199" s="16">
        <v>42087240.689999998</v>
      </c>
      <c r="E199" s="16">
        <f t="shared" si="65"/>
        <v>88.992803259954513</v>
      </c>
    </row>
    <row r="200" spans="1:5" ht="61.5" hidden="1" customHeight="1" x14ac:dyDescent="0.25">
      <c r="A200" s="47" t="s">
        <v>393</v>
      </c>
      <c r="B200" s="10" t="s">
        <v>216</v>
      </c>
      <c r="C200" s="15">
        <f t="shared" ref="C200:D200" si="67">C201</f>
        <v>0</v>
      </c>
      <c r="D200" s="16">
        <f t="shared" si="67"/>
        <v>0</v>
      </c>
      <c r="E200" s="16" t="e">
        <f t="shared" si="65"/>
        <v>#DIV/0!</v>
      </c>
    </row>
    <row r="201" spans="1:5" ht="63.75" hidden="1" customHeight="1" x14ac:dyDescent="0.25">
      <c r="A201" s="47" t="s">
        <v>394</v>
      </c>
      <c r="B201" s="10" t="s">
        <v>215</v>
      </c>
      <c r="C201" s="15"/>
      <c r="D201" s="16"/>
      <c r="E201" s="16" t="e">
        <f t="shared" si="65"/>
        <v>#DIV/0!</v>
      </c>
    </row>
    <row r="202" spans="1:5" ht="49.5" customHeight="1" x14ac:dyDescent="0.25">
      <c r="A202" s="47" t="s">
        <v>395</v>
      </c>
      <c r="B202" s="10" t="s">
        <v>104</v>
      </c>
      <c r="C202" s="15">
        <f t="shared" ref="C202:D202" si="68">C203</f>
        <v>12211</v>
      </c>
      <c r="D202" s="16">
        <f t="shared" si="68"/>
        <v>12211</v>
      </c>
      <c r="E202" s="16">
        <f t="shared" si="65"/>
        <v>100</v>
      </c>
    </row>
    <row r="203" spans="1:5" ht="68.25" customHeight="1" x14ac:dyDescent="0.25">
      <c r="A203" s="47" t="s">
        <v>396</v>
      </c>
      <c r="B203" s="10" t="s">
        <v>105</v>
      </c>
      <c r="C203" s="15">
        <v>12211</v>
      </c>
      <c r="D203" s="16">
        <v>12211</v>
      </c>
      <c r="E203" s="16">
        <f t="shared" si="65"/>
        <v>100</v>
      </c>
    </row>
    <row r="204" spans="1:5" ht="38.25" hidden="1" customHeight="1" x14ac:dyDescent="0.25">
      <c r="A204" s="47" t="s">
        <v>247</v>
      </c>
      <c r="B204" s="10" t="s">
        <v>106</v>
      </c>
      <c r="C204" s="15">
        <f t="shared" ref="C204:D204" si="69">C205</f>
        <v>0</v>
      </c>
      <c r="D204" s="16">
        <f t="shared" si="69"/>
        <v>0</v>
      </c>
      <c r="E204" s="16" t="e">
        <f t="shared" si="65"/>
        <v>#DIV/0!</v>
      </c>
    </row>
    <row r="205" spans="1:5" ht="51.75" hidden="1" customHeight="1" x14ac:dyDescent="0.25">
      <c r="A205" s="51" t="s">
        <v>248</v>
      </c>
      <c r="B205" s="10" t="s">
        <v>107</v>
      </c>
      <c r="C205" s="15"/>
      <c r="D205" s="16"/>
      <c r="E205" s="16" t="e">
        <f t="shared" si="65"/>
        <v>#DIV/0!</v>
      </c>
    </row>
    <row r="206" spans="1:5" ht="36.75" hidden="1" customHeight="1" x14ac:dyDescent="0.25">
      <c r="A206" s="51" t="s">
        <v>249</v>
      </c>
      <c r="B206" s="25" t="s">
        <v>153</v>
      </c>
      <c r="C206" s="15">
        <f>C207</f>
        <v>0</v>
      </c>
      <c r="D206" s="16">
        <f>D207</f>
        <v>0</v>
      </c>
      <c r="E206" s="16" t="e">
        <f t="shared" si="65"/>
        <v>#DIV/0!</v>
      </c>
    </row>
    <row r="207" spans="1:5" ht="38.25" hidden="1" customHeight="1" x14ac:dyDescent="0.25">
      <c r="A207" s="51" t="s">
        <v>250</v>
      </c>
      <c r="B207" s="25" t="s">
        <v>154</v>
      </c>
      <c r="C207" s="15"/>
      <c r="D207" s="16"/>
      <c r="E207" s="16" t="e">
        <f t="shared" si="65"/>
        <v>#DIV/0!</v>
      </c>
    </row>
    <row r="208" spans="1:5" ht="26.25" customHeight="1" x14ac:dyDescent="0.25">
      <c r="A208" s="47" t="s">
        <v>397</v>
      </c>
      <c r="B208" s="39" t="s">
        <v>108</v>
      </c>
      <c r="C208" s="16">
        <f>C209+C219+C217+C215+C213+C211</f>
        <v>53440539.629999995</v>
      </c>
      <c r="D208" s="16">
        <f>D209+D219+D217+D215+D213+D211</f>
        <v>49057318.029999994</v>
      </c>
      <c r="E208" s="16">
        <f t="shared" si="65"/>
        <v>91.797946595697582</v>
      </c>
    </row>
    <row r="209" spans="1:5" ht="51.75" customHeight="1" x14ac:dyDescent="0.25">
      <c r="A209" s="47" t="s">
        <v>398</v>
      </c>
      <c r="B209" s="10" t="s">
        <v>109</v>
      </c>
      <c r="C209" s="15">
        <f t="shared" ref="C209:D209" si="70">C210</f>
        <v>6080026.0199999996</v>
      </c>
      <c r="D209" s="16">
        <f t="shared" si="70"/>
        <v>5046111.6900000004</v>
      </c>
      <c r="E209" s="16">
        <f t="shared" si="65"/>
        <v>82.994902873787396</v>
      </c>
    </row>
    <row r="210" spans="1:5" ht="68.25" customHeight="1" x14ac:dyDescent="0.25">
      <c r="A210" s="47" t="s">
        <v>399</v>
      </c>
      <c r="B210" s="10" t="s">
        <v>110</v>
      </c>
      <c r="C210" s="15">
        <v>6080026.0199999996</v>
      </c>
      <c r="D210" s="16">
        <v>5046111.6900000004</v>
      </c>
      <c r="E210" s="16">
        <f t="shared" si="65"/>
        <v>82.994902873787396</v>
      </c>
    </row>
    <row r="211" spans="1:5" ht="135.75" customHeight="1" x14ac:dyDescent="0.25">
      <c r="A211" s="52" t="s">
        <v>454</v>
      </c>
      <c r="B211" s="34" t="s">
        <v>425</v>
      </c>
      <c r="C211" s="15">
        <f>C212</f>
        <v>416640</v>
      </c>
      <c r="D211" s="15">
        <f>D212</f>
        <v>404846.76</v>
      </c>
      <c r="E211" s="16">
        <f t="shared" si="65"/>
        <v>97.169441244239636</v>
      </c>
    </row>
    <row r="212" spans="1:5" ht="150" customHeight="1" x14ac:dyDescent="0.25">
      <c r="A212" s="52" t="s">
        <v>455</v>
      </c>
      <c r="B212" s="34" t="s">
        <v>424</v>
      </c>
      <c r="C212" s="15">
        <v>416640</v>
      </c>
      <c r="D212" s="16">
        <v>404846.76</v>
      </c>
      <c r="E212" s="16">
        <f t="shared" si="65"/>
        <v>97.169441244239636</v>
      </c>
    </row>
    <row r="213" spans="1:5" ht="68.25" customHeight="1" x14ac:dyDescent="0.25">
      <c r="A213" s="47" t="s">
        <v>400</v>
      </c>
      <c r="B213" s="34" t="s">
        <v>214</v>
      </c>
      <c r="C213" s="16">
        <f t="shared" ref="C213:D213" si="71">C214</f>
        <v>3595539.61</v>
      </c>
      <c r="D213" s="16">
        <f t="shared" si="71"/>
        <v>3595539.61</v>
      </c>
      <c r="E213" s="16">
        <f t="shared" si="65"/>
        <v>100</v>
      </c>
    </row>
    <row r="214" spans="1:5" ht="72.75" customHeight="1" x14ac:dyDescent="0.25">
      <c r="A214" s="47" t="s">
        <v>401</v>
      </c>
      <c r="B214" s="34" t="s">
        <v>213</v>
      </c>
      <c r="C214" s="15">
        <v>3595539.61</v>
      </c>
      <c r="D214" s="16">
        <v>3595539.61</v>
      </c>
      <c r="E214" s="16">
        <f t="shared" si="65"/>
        <v>100</v>
      </c>
    </row>
    <row r="215" spans="1:5" ht="53.25" customHeight="1" x14ac:dyDescent="0.25">
      <c r="A215" s="47" t="s">
        <v>402</v>
      </c>
      <c r="B215" s="34" t="s">
        <v>171</v>
      </c>
      <c r="C215" s="15">
        <f>C216</f>
        <v>41533800</v>
      </c>
      <c r="D215" s="16">
        <f>D216</f>
        <v>38196285.969999999</v>
      </c>
      <c r="E215" s="16">
        <f t="shared" si="65"/>
        <v>91.964342222479033</v>
      </c>
    </row>
    <row r="216" spans="1:5" ht="66.75" customHeight="1" x14ac:dyDescent="0.25">
      <c r="A216" s="47" t="s">
        <v>403</v>
      </c>
      <c r="B216" s="34" t="s">
        <v>172</v>
      </c>
      <c r="C216" s="15">
        <v>41533800</v>
      </c>
      <c r="D216" s="16">
        <v>38196285.969999999</v>
      </c>
      <c r="E216" s="16">
        <f t="shared" si="65"/>
        <v>91.964342222479033</v>
      </c>
    </row>
    <row r="217" spans="1:5" ht="60" hidden="1" customHeight="1" x14ac:dyDescent="0.25">
      <c r="A217" s="47" t="s">
        <v>251</v>
      </c>
      <c r="B217" s="10" t="s">
        <v>124</v>
      </c>
      <c r="C217" s="15">
        <f t="shared" ref="C217:D217" si="72">C218</f>
        <v>0</v>
      </c>
      <c r="D217" s="16">
        <f t="shared" si="72"/>
        <v>0</v>
      </c>
      <c r="E217" s="16" t="e">
        <f t="shared" si="65"/>
        <v>#DIV/0!</v>
      </c>
    </row>
    <row r="218" spans="1:5" ht="60" hidden="1" customHeight="1" x14ac:dyDescent="0.25">
      <c r="A218" s="47" t="s">
        <v>252</v>
      </c>
      <c r="B218" s="10" t="s">
        <v>123</v>
      </c>
      <c r="C218" s="15"/>
      <c r="D218" s="16"/>
      <c r="E218" s="16" t="e">
        <f t="shared" si="65"/>
        <v>#DIV/0!</v>
      </c>
    </row>
    <row r="219" spans="1:5" ht="30.75" customHeight="1" x14ac:dyDescent="0.25">
      <c r="A219" s="47" t="s">
        <v>404</v>
      </c>
      <c r="B219" s="10" t="s">
        <v>111</v>
      </c>
      <c r="C219" s="15">
        <f t="shared" ref="C219:D219" si="73">C220</f>
        <v>1814534</v>
      </c>
      <c r="D219" s="16">
        <f t="shared" si="73"/>
        <v>1814534</v>
      </c>
      <c r="E219" s="16">
        <f t="shared" si="65"/>
        <v>100</v>
      </c>
    </row>
    <row r="220" spans="1:5" ht="36" customHeight="1" x14ac:dyDescent="0.25">
      <c r="A220" s="47" t="s">
        <v>405</v>
      </c>
      <c r="B220" s="10" t="s">
        <v>112</v>
      </c>
      <c r="C220" s="15">
        <v>1814534</v>
      </c>
      <c r="D220" s="16">
        <v>1814534</v>
      </c>
      <c r="E220" s="16">
        <f t="shared" si="65"/>
        <v>100</v>
      </c>
    </row>
    <row r="221" spans="1:5" ht="36" customHeight="1" x14ac:dyDescent="0.25">
      <c r="A221" s="47" t="s">
        <v>456</v>
      </c>
      <c r="B221" s="39" t="s">
        <v>113</v>
      </c>
      <c r="C221" s="15">
        <f t="shared" ref="C221:D221" si="74">C222</f>
        <v>150000</v>
      </c>
      <c r="D221" s="16">
        <f t="shared" si="74"/>
        <v>150000</v>
      </c>
      <c r="E221" s="16">
        <f t="shared" si="65"/>
        <v>100</v>
      </c>
    </row>
    <row r="222" spans="1:5" ht="38.25" customHeight="1" x14ac:dyDescent="0.25">
      <c r="A222" s="47" t="s">
        <v>457</v>
      </c>
      <c r="B222" s="10" t="s">
        <v>114</v>
      </c>
      <c r="C222" s="15">
        <f t="shared" ref="C222:D222" si="75">C223</f>
        <v>150000</v>
      </c>
      <c r="D222" s="16">
        <f t="shared" si="75"/>
        <v>150000</v>
      </c>
      <c r="E222" s="16">
        <f t="shared" si="65"/>
        <v>100</v>
      </c>
    </row>
    <row r="223" spans="1:5" ht="44.25" customHeight="1" x14ac:dyDescent="0.25">
      <c r="A223" s="47" t="s">
        <v>458</v>
      </c>
      <c r="B223" s="10" t="s">
        <v>115</v>
      </c>
      <c r="C223" s="15">
        <v>150000</v>
      </c>
      <c r="D223" s="16">
        <v>150000</v>
      </c>
      <c r="E223" s="16">
        <f t="shared" si="65"/>
        <v>100</v>
      </c>
    </row>
    <row r="224" spans="1:5" ht="80.25" hidden="1" customHeight="1" x14ac:dyDescent="0.25">
      <c r="A224" s="47" t="s">
        <v>459</v>
      </c>
      <c r="B224" s="34" t="s">
        <v>194</v>
      </c>
      <c r="C224" s="16">
        <f t="shared" ref="C224:D225" si="76">C225</f>
        <v>0</v>
      </c>
      <c r="D224" s="16">
        <f t="shared" si="76"/>
        <v>0</v>
      </c>
      <c r="E224" s="16" t="e">
        <f t="shared" si="65"/>
        <v>#DIV/0!</v>
      </c>
    </row>
    <row r="225" spans="1:5" ht="91.5" hidden="1" customHeight="1" x14ac:dyDescent="0.25">
      <c r="A225" s="47" t="s">
        <v>460</v>
      </c>
      <c r="B225" s="34" t="s">
        <v>195</v>
      </c>
      <c r="C225" s="16">
        <f t="shared" si="76"/>
        <v>0</v>
      </c>
      <c r="D225" s="16">
        <f t="shared" si="76"/>
        <v>0</v>
      </c>
      <c r="E225" s="16" t="e">
        <f t="shared" si="65"/>
        <v>#DIV/0!</v>
      </c>
    </row>
    <row r="226" spans="1:5" ht="87" hidden="1" customHeight="1" x14ac:dyDescent="0.25">
      <c r="A226" s="47" t="s">
        <v>461</v>
      </c>
      <c r="B226" s="34" t="s">
        <v>196</v>
      </c>
      <c r="C226" s="16">
        <f t="shared" ref="C226:D226" si="77">C227+C230</f>
        <v>0</v>
      </c>
      <c r="D226" s="16">
        <f t="shared" si="77"/>
        <v>0</v>
      </c>
      <c r="E226" s="16" t="e">
        <f t="shared" si="65"/>
        <v>#DIV/0!</v>
      </c>
    </row>
    <row r="227" spans="1:5" ht="54" hidden="1" customHeight="1" x14ac:dyDescent="0.25">
      <c r="A227" s="47" t="s">
        <v>462</v>
      </c>
      <c r="B227" s="34" t="s">
        <v>197</v>
      </c>
      <c r="C227" s="16">
        <f t="shared" ref="C227:D227" si="78">C228+C229</f>
        <v>0</v>
      </c>
      <c r="D227" s="16">
        <f t="shared" si="78"/>
        <v>0</v>
      </c>
      <c r="E227" s="16" t="e">
        <f t="shared" si="65"/>
        <v>#DIV/0!</v>
      </c>
    </row>
    <row r="228" spans="1:5" ht="44.25" hidden="1" customHeight="1" x14ac:dyDescent="0.25">
      <c r="A228" s="47" t="s">
        <v>463</v>
      </c>
      <c r="B228" s="34" t="s">
        <v>198</v>
      </c>
      <c r="C228" s="15"/>
      <c r="D228" s="16"/>
      <c r="E228" s="16" t="e">
        <f t="shared" si="65"/>
        <v>#DIV/0!</v>
      </c>
    </row>
    <row r="229" spans="1:5" ht="44.25" hidden="1" customHeight="1" x14ac:dyDescent="0.25">
      <c r="A229" s="47" t="s">
        <v>464</v>
      </c>
      <c r="B229" s="34" t="s">
        <v>199</v>
      </c>
      <c r="C229" s="15"/>
      <c r="D229" s="16"/>
      <c r="E229" s="16" t="e">
        <f t="shared" si="65"/>
        <v>#DIV/0!</v>
      </c>
    </row>
    <row r="230" spans="1:5" ht="64.5" hidden="1" customHeight="1" x14ac:dyDescent="0.25">
      <c r="A230" s="47" t="s">
        <v>465</v>
      </c>
      <c r="B230" s="34" t="s">
        <v>200</v>
      </c>
      <c r="C230" s="15"/>
      <c r="D230" s="16"/>
      <c r="E230" s="16" t="e">
        <f t="shared" si="65"/>
        <v>#DIV/0!</v>
      </c>
    </row>
    <row r="231" spans="1:5" ht="60" customHeight="1" x14ac:dyDescent="0.25">
      <c r="A231" s="47" t="s">
        <v>466</v>
      </c>
      <c r="B231" s="10" t="s">
        <v>116</v>
      </c>
      <c r="C231" s="16">
        <f t="shared" ref="C231:D231" si="79">C232</f>
        <v>-51227.65</v>
      </c>
      <c r="D231" s="16">
        <f t="shared" si="79"/>
        <v>-51227.65</v>
      </c>
      <c r="E231" s="16">
        <f t="shared" si="65"/>
        <v>100</v>
      </c>
    </row>
    <row r="232" spans="1:5" ht="60" customHeight="1" x14ac:dyDescent="0.25">
      <c r="A232" s="47" t="s">
        <v>467</v>
      </c>
      <c r="B232" s="10" t="s">
        <v>117</v>
      </c>
      <c r="C232" s="16">
        <f t="shared" ref="C232:D232" si="80">C233</f>
        <v>-51227.65</v>
      </c>
      <c r="D232" s="16">
        <f t="shared" si="80"/>
        <v>-51227.65</v>
      </c>
      <c r="E232" s="16">
        <f t="shared" si="65"/>
        <v>100</v>
      </c>
    </row>
    <row r="233" spans="1:5" ht="60" customHeight="1" x14ac:dyDescent="0.25">
      <c r="A233" s="47" t="s">
        <v>468</v>
      </c>
      <c r="B233" s="10" t="s">
        <v>118</v>
      </c>
      <c r="C233" s="15">
        <v>-51227.65</v>
      </c>
      <c r="D233" s="16">
        <v>-51227.65</v>
      </c>
      <c r="E233" s="16">
        <f t="shared" si="65"/>
        <v>100</v>
      </c>
    </row>
    <row r="234" spans="1:5" ht="36.75" customHeight="1" x14ac:dyDescent="0.25">
      <c r="A234" s="47" t="s">
        <v>406</v>
      </c>
      <c r="B234" s="39" t="s">
        <v>119</v>
      </c>
      <c r="C234" s="15">
        <f>C142+C4</f>
        <v>1475309249.3200002</v>
      </c>
      <c r="D234" s="16">
        <f>D142+D4</f>
        <v>1488601553.4100001</v>
      </c>
      <c r="E234" s="16">
        <f t="shared" si="65"/>
        <v>100.90098425778369</v>
      </c>
    </row>
    <row r="235" spans="1:5" ht="15.75" x14ac:dyDescent="0.25">
      <c r="A235" s="11"/>
      <c r="B235" s="12"/>
      <c r="C235" s="11"/>
      <c r="D235" s="41"/>
      <c r="E235" s="11"/>
    </row>
    <row r="236" spans="1:5" ht="15.75" x14ac:dyDescent="0.25">
      <c r="A236" s="11"/>
      <c r="B236" s="12"/>
      <c r="C236" s="11"/>
      <c r="D236" s="41"/>
      <c r="E236" s="11"/>
    </row>
    <row r="237" spans="1:5" ht="21" x14ac:dyDescent="0.35">
      <c r="A237" s="53" t="s">
        <v>219</v>
      </c>
      <c r="B237" s="54"/>
    </row>
    <row r="238" spans="1:5" ht="21" x14ac:dyDescent="0.35">
      <c r="A238" s="53" t="s">
        <v>220</v>
      </c>
      <c r="B238" s="54"/>
      <c r="D238" s="55" t="s">
        <v>221</v>
      </c>
      <c r="E238" s="56"/>
    </row>
    <row r="243" spans="1:1" ht="15.75" x14ac:dyDescent="0.25">
      <c r="A243" s="11" t="s">
        <v>222</v>
      </c>
    </row>
    <row r="244" spans="1:1" ht="15.75" x14ac:dyDescent="0.25">
      <c r="A244" s="11" t="s">
        <v>223</v>
      </c>
    </row>
    <row r="245" spans="1:1" ht="15.75" x14ac:dyDescent="0.25">
      <c r="A245" s="11"/>
    </row>
    <row r="246" spans="1:1" ht="15.75" x14ac:dyDescent="0.25">
      <c r="A246" s="11"/>
    </row>
  </sheetData>
  <mergeCells count="4">
    <mergeCell ref="A1:E1"/>
    <mergeCell ref="A237:B237"/>
    <mergeCell ref="A238:B238"/>
    <mergeCell ref="D238:E238"/>
  </mergeCells>
  <conditionalFormatting sqref="A237:A238 C237:E237 C238:D238 A143 C143:D143 A235:E236 A1:E4 A5:D142 A239:E1048576 A144:D234 E5:E234">
    <cfRule type="expression" dxfId="3" priority="5" stopIfTrue="1">
      <formula>AND(#REF!=0,$C1=0,$D1=0,LEFT($A1,3)="000")</formula>
    </cfRule>
    <cfRule type="expression" dxfId="2" priority="6" stopIfTrue="1">
      <formula>IFERROR(RIGHT($A1,14)="00000000000000",)</formula>
    </cfRule>
  </conditionalFormatting>
  <pageMargins left="0.7" right="0.7" top="0.75" bottom="0.75" header="0.3" footer="0.3"/>
  <pageSetup paperSize="9" scale="5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2" sqref="A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район 2024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2023-03-24T08:39:43Z</cp:lastPrinted>
  <dcterms:created xsi:type="dcterms:W3CDTF">2018-07-13T11:05:27Z</dcterms:created>
  <dcterms:modified xsi:type="dcterms:W3CDTF">2025-02-14T05:48:11Z</dcterms:modified>
</cp:coreProperties>
</file>