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 tabRatio="796" activeTab="3"/>
  </bookViews>
  <sheets>
    <sheet name="выравнивание" sheetId="1" r:id="rId1"/>
    <sheet name="сбалансиров. за счет района" sheetId="2" r:id="rId2"/>
    <sheet name="дор.фонд" sheetId="6" r:id="rId3"/>
    <sheet name="окр.среда" sheetId="9" r:id="rId4"/>
    <sheet name="содержание" sheetId="8" r:id="rId5"/>
  </sheets>
  <definedNames>
    <definedName name="_xlnm.Print_Area" localSheetId="0">выравнивание!$A$1:$E$17</definedName>
    <definedName name="_xlnm.Print_Area" localSheetId="2">дор.фонд!$A$1:$E$18</definedName>
    <definedName name="_xlnm.Print_Area" localSheetId="3">окр.среда!$A$1:$E$20</definedName>
    <definedName name="_xlnm.Print_Area" localSheetId="1">'сбалансиров. за счет района'!$A$1:$E$17</definedName>
  </definedNames>
  <calcPr calcId="152511"/>
</workbook>
</file>

<file path=xl/calcChain.xml><?xml version="1.0" encoding="utf-8"?>
<calcChain xmlns="http://schemas.openxmlformats.org/spreadsheetml/2006/main">
  <c r="D9" i="9" l="1"/>
  <c r="B17" i="2"/>
  <c r="E8" i="1"/>
  <c r="E9" i="1"/>
  <c r="E10" i="1"/>
  <c r="E11" i="1"/>
  <c r="E12" i="1"/>
  <c r="E13" i="1"/>
  <c r="E14" i="1"/>
  <c r="E15" i="1"/>
  <c r="E16" i="1"/>
  <c r="C17" i="1"/>
  <c r="D17" i="1" l="1"/>
  <c r="E17" i="1" s="1"/>
  <c r="B17" i="1"/>
  <c r="E10" i="9" l="1"/>
  <c r="E11" i="9"/>
  <c r="E12" i="9"/>
  <c r="E13" i="9"/>
  <c r="E14" i="9"/>
  <c r="E15" i="9"/>
  <c r="E16" i="9"/>
  <c r="E17" i="9"/>
  <c r="E18" i="9"/>
  <c r="E19" i="9"/>
  <c r="E9" i="9"/>
  <c r="D20" i="9"/>
  <c r="C20" i="9"/>
  <c r="D8" i="8" s="1"/>
  <c r="B20" i="9"/>
  <c r="C8" i="8" s="1"/>
  <c r="E20" i="9" l="1"/>
  <c r="C6" i="8"/>
  <c r="B17" i="6"/>
  <c r="C7" i="8" s="1"/>
  <c r="C5" i="8"/>
  <c r="C12" i="8" s="1"/>
  <c r="C4" i="8"/>
  <c r="C14" i="8" l="1"/>
  <c r="C3" i="8"/>
  <c r="E13" i="6"/>
  <c r="E14" i="6"/>
  <c r="E15" i="6"/>
  <c r="E16" i="6"/>
  <c r="E12" i="6"/>
  <c r="E8" i="2"/>
  <c r="E9" i="2"/>
  <c r="E10" i="2"/>
  <c r="E11" i="2"/>
  <c r="E12" i="2"/>
  <c r="E13" i="2"/>
  <c r="E14" i="2"/>
  <c r="E15" i="2"/>
  <c r="E7" i="2"/>
  <c r="E7" i="1"/>
  <c r="C9" i="8" l="1"/>
  <c r="C10" i="8"/>
  <c r="C11" i="8"/>
  <c r="C15" i="8" s="1"/>
  <c r="A4" i="8"/>
  <c r="A5" i="8" s="1"/>
  <c r="A6" i="8" s="1"/>
  <c r="A7" i="8" s="1"/>
  <c r="A8" i="8" s="1"/>
  <c r="E8" i="8" l="1"/>
  <c r="D17" i="6"/>
  <c r="C17" i="6"/>
  <c r="D7" i="8" s="1"/>
  <c r="D14" i="8" l="1"/>
  <c r="F8" i="8"/>
  <c r="E7" i="8"/>
  <c r="E14" i="8" s="1"/>
  <c r="E17" i="6"/>
  <c r="F7" i="8" s="1"/>
  <c r="D5" i="8" l="1"/>
  <c r="D17" i="2"/>
  <c r="E4" i="8" s="1"/>
  <c r="C17" i="2"/>
  <c r="D4" i="8" l="1"/>
  <c r="E17" i="2"/>
  <c r="F4" i="8" s="1"/>
  <c r="D6" i="8"/>
  <c r="D12" i="8" s="1"/>
  <c r="D3" i="8" l="1"/>
  <c r="D9" i="8" l="1"/>
  <c r="D11" i="8"/>
  <c r="D15" i="8" s="1"/>
  <c r="D10" i="8"/>
  <c r="F6" i="8"/>
  <c r="E6" i="8"/>
  <c r="E5" i="8" l="1"/>
  <c r="E12" i="8" s="1"/>
  <c r="F5" i="8"/>
  <c r="E3" i="8" l="1"/>
  <c r="E11" i="8" s="1"/>
  <c r="E15" i="8" s="1"/>
  <c r="F3" i="8"/>
  <c r="E10" i="8" l="1"/>
  <c r="E9" i="8"/>
</calcChain>
</file>

<file path=xl/sharedStrings.xml><?xml version="1.0" encoding="utf-8"?>
<sst xmlns="http://schemas.openxmlformats.org/spreadsheetml/2006/main" count="95" uniqueCount="40">
  <si>
    <t>Дятьковское городское поселение</t>
  </si>
  <si>
    <t>Любохонское городское поселение</t>
  </si>
  <si>
    <t>Старское городское поселение</t>
  </si>
  <si>
    <t>Ивотское городское поселение</t>
  </si>
  <si>
    <t>Бытошское городское поселение</t>
  </si>
  <si>
    <t>Березинское сельское поселение</t>
  </si>
  <si>
    <t>Слободищенское сельское поселение</t>
  </si>
  <si>
    <t>Верховское сельское поселение</t>
  </si>
  <si>
    <t>Немеричское сельское поселение</t>
  </si>
  <si>
    <t>Итого</t>
  </si>
  <si>
    <t>Наименование муниципального образования</t>
  </si>
  <si>
    <t>Большежуковское сельское поселение</t>
  </si>
  <si>
    <t xml:space="preserve"> </t>
  </si>
  <si>
    <t>Сумма, рублей</t>
  </si>
  <si>
    <t>Нераспределенный резерв</t>
  </si>
  <si>
    <t>Распределение субвенции на осуществление первичного воинского учета на территориях, где отсутствуют военные комиссариаты на 2021 год и на плановый период 2022 и 2023 годов</t>
  </si>
  <si>
    <t>Распределение субвенций бюджетам муниципальных образований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 на 2021 год и на плановый период 2022 и 2023 годов</t>
  </si>
  <si>
    <t>ИТОГО</t>
  </si>
  <si>
    <t>ДОТАЦИИ</t>
  </si>
  <si>
    <t>СУБВЕНЦИИ</t>
  </si>
  <si>
    <t>СУБСИДИИ</t>
  </si>
  <si>
    <t>ИНЫЕ МБТ</t>
  </si>
  <si>
    <t>итого</t>
  </si>
  <si>
    <t>Распределение  дотаций поселениям на выравнивание бюджетной обеспеченности за счет субвенций из областного бюджета на 2021 год и на плановый период 2021 и 2023 годов</t>
  </si>
  <si>
    <t>Распределение  дотаций  на поддержку мер по обеспечению сбалансированности бюджетов поселений за счет средств бюджета муниципального района  на 2021 год и на плановый период 2022 и 2023 годов</t>
  </si>
  <si>
    <t>Распределение иных межбюджетных трансфертов бюджетам  сельских поселений на обеспечение сохранности автомобильных дорог местного значения и условий безопасности движения по ним на 2021 год  и на плановый период 2022 и 2023 годов</t>
  </si>
  <si>
    <t>Процент исполнения</t>
  </si>
  <si>
    <t>уточ</t>
  </si>
  <si>
    <t>касса</t>
  </si>
  <si>
    <t>проц</t>
  </si>
  <si>
    <t>утверж</t>
  </si>
  <si>
    <t>Уточненная бюджетная роспись на 2023 год</t>
  </si>
  <si>
    <t xml:space="preserve">Распределение иных межбюджетных трансфертов на мероприятия в сфере окружающей среды бюджетам поселений  за счет средств бюджета муниципального района  </t>
  </si>
  <si>
    <t>Отчет об исполнении расходов, предусмотренных таблицей 1 приложения  6 к решению Дятьковского районного Совета народных депутатов "О бюджете Дятьковского муниципального района на 2024 год и на плановый период 2025 и 2026 годов"
"Распределение дотаций бюджетам городских и сельских поселений на выравнивание бюджетной обеспеченности за счет субвенций из областного бюджета на 2024 год и на плановый период 2025 и 2026 годов"</t>
  </si>
  <si>
    <t>Утверждено решением о бюджете на 2024 год</t>
  </si>
  <si>
    <t>Уточненная бюджетная роспись на 2024 год</t>
  </si>
  <si>
    <t>Кассовое исполнение за 2024 год</t>
  </si>
  <si>
    <t>Отчет об исполнении расходов, предусмотренных таблицей 2 приложения 6 к решению Дятьковского районного Совета народных депутатов "О бюджете Дятьковского муниципального района на 2024 год и на плановый период 2025 и 2026 годов"
"Распределение дотаций  на поддержку мер по обеспечению сбалансированности бюджетов городских и сельских поселений  за счет средств бюджета муниципального района  на 2024 год и на плановый период 2025 и 2026 годов"</t>
  </si>
  <si>
    <t>Отчет об исполнении расходов, предусмотренных таблицей 5 приложения 6 к решению Дятьковского районного Совета народных депутатов "О бюджете Дятьковского муниципального района на 2024 год и на плановый период 2025 и 2026 годов"
"Распределение прочих межбюджетных трансфертов бюджетам  сельских поселений на обеспечение сохранности автомобильных дорог местного значения и условий безопасности движения по ним на 2024 год  и на плановый период 2025 и 2026 годов"</t>
  </si>
  <si>
    <t>Отчет об исполнении расходов, предусмотренных таблицей 6 приложения 6 к решению Дятьковского районного Совета народных депутатов "О бюджете Дятьковского муниципального района на 2024 год и на плановый период 2025 и 2026 годов"
"Распределение иных межбюджетных трансфертов на мероприятия в сфере окружающей среды бюджетам поселений  за счет средств бюджета муниципального района  на 2024 год и на плановый период 2025 и 2026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</si>
</sst>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0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i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38" fontId="1" fillId="0" borderId="0" xfId="0" applyNumberFormat="1" applyFont="1" applyAlignment="1">
      <alignment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4" fontId="8" fillId="3" borderId="2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" fontId="0" fillId="0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horizontal="right" vertical="top" wrapText="1"/>
    </xf>
    <xf numFmtId="4" fontId="9" fillId="0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4" fontId="9" fillId="0" borderId="0" xfId="0" applyNumberFormat="1" applyFont="1" applyFill="1" applyAlignment="1">
      <alignment vertical="center" wrapText="1"/>
    </xf>
    <xf numFmtId="4" fontId="9" fillId="2" borderId="0" xfId="0" applyNumberFormat="1" applyFont="1" applyFill="1" applyAlignment="1">
      <alignment vertical="top" wrapText="1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8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/>
    <xf numFmtId="0" fontId="1" fillId="0" borderId="2" xfId="0" applyFont="1" applyFill="1" applyBorder="1" applyAlignment="1">
      <alignment vertical="center"/>
    </xf>
    <xf numFmtId="38" fontId="10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11" fillId="0" borderId="2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4" fontId="4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38" fontId="11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38" fontId="11" fillId="0" borderId="5" xfId="0" applyNumberFormat="1" applyFont="1" applyFill="1" applyBorder="1" applyAlignment="1">
      <alignment horizontal="center" vertical="center" wrapText="1"/>
    </xf>
    <xf numFmtId="38" fontId="11" fillId="0" borderId="7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38" fontId="10" fillId="0" borderId="7" xfId="0" applyNumberFormat="1" applyFont="1" applyFill="1" applyBorder="1" applyAlignment="1">
      <alignment horizontal="center" vertical="center"/>
    </xf>
    <xf numFmtId="3" fontId="13" fillId="0" borderId="7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5" fillId="0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8" fontId="4" fillId="0" borderId="0" xfId="0" applyNumberFormat="1" applyFont="1" applyAlignment="1">
      <alignment vertical="center"/>
    </xf>
    <xf numFmtId="40" fontId="4" fillId="0" borderId="2" xfId="0" applyNumberFormat="1" applyFont="1" applyFill="1" applyBorder="1" applyAlignment="1">
      <alignment horizontal="center" vertical="center"/>
    </xf>
    <xf numFmtId="40" fontId="14" fillId="0" borderId="2" xfId="0" applyNumberFormat="1" applyFont="1" applyFill="1" applyBorder="1" applyAlignment="1">
      <alignment horizontal="center" vertic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view="pageBreakPreview" zoomScaleNormal="100" zoomScaleSheetLayoutView="100" workbookViewId="0">
      <selection activeCell="D7" sqref="D7"/>
    </sheetView>
  </sheetViews>
  <sheetFormatPr defaultRowHeight="14.25" x14ac:dyDescent="0.2"/>
  <cols>
    <col min="1" max="1" width="44" style="1" customWidth="1"/>
    <col min="2" max="2" width="15.85546875" style="1" customWidth="1"/>
    <col min="3" max="3" width="16.140625" style="1" customWidth="1"/>
    <col min="4" max="4" width="16.28515625" style="1" customWidth="1"/>
    <col min="5" max="5" width="14.140625" style="23" customWidth="1"/>
    <col min="6" max="16384" width="9.140625" style="1"/>
  </cols>
  <sheetData>
    <row r="1" spans="1:11" x14ac:dyDescent="0.25">
      <c r="D1" s="55"/>
      <c r="E1" s="55"/>
    </row>
    <row r="2" spans="1:11" ht="103.5" customHeight="1" x14ac:dyDescent="0.25">
      <c r="A2" s="57" t="s">
        <v>33</v>
      </c>
      <c r="B2" s="57"/>
      <c r="C2" s="57"/>
      <c r="D2" s="57"/>
      <c r="E2" s="57"/>
    </row>
    <row r="3" spans="1:11" ht="15.75" thickBot="1" x14ac:dyDescent="0.3">
      <c r="A3" s="21"/>
      <c r="B3" s="21"/>
      <c r="C3" s="21"/>
      <c r="D3" s="21"/>
      <c r="E3" s="4"/>
    </row>
    <row r="4" spans="1:11" ht="15.75" customHeight="1" x14ac:dyDescent="0.25">
      <c r="A4" s="59" t="s">
        <v>10</v>
      </c>
      <c r="B4" s="63" t="s">
        <v>13</v>
      </c>
      <c r="C4" s="63"/>
      <c r="D4" s="63"/>
      <c r="E4" s="61" t="s">
        <v>26</v>
      </c>
    </row>
    <row r="5" spans="1:11" ht="42.75" customHeight="1" x14ac:dyDescent="0.25">
      <c r="A5" s="60"/>
      <c r="B5" s="37" t="s">
        <v>34</v>
      </c>
      <c r="C5" s="38" t="s">
        <v>35</v>
      </c>
      <c r="D5" s="38" t="s">
        <v>36</v>
      </c>
      <c r="E5" s="62"/>
    </row>
    <row r="6" spans="1:11" ht="26.25" hidden="1" customHeight="1" x14ac:dyDescent="0.25">
      <c r="A6" s="48" t="s">
        <v>0</v>
      </c>
      <c r="B6" s="43">
        <v>0</v>
      </c>
      <c r="C6" s="24">
        <v>0</v>
      </c>
      <c r="D6" s="25">
        <v>0</v>
      </c>
      <c r="E6" s="67">
        <v>0</v>
      </c>
    </row>
    <row r="7" spans="1:11" ht="26.25" customHeight="1" x14ac:dyDescent="0.25">
      <c r="A7" s="48" t="s">
        <v>4</v>
      </c>
      <c r="B7" s="28">
        <v>329000</v>
      </c>
      <c r="C7" s="28">
        <v>329000</v>
      </c>
      <c r="D7" s="39">
        <v>329000</v>
      </c>
      <c r="E7" s="68">
        <f>D7/C7*100</f>
        <v>100</v>
      </c>
    </row>
    <row r="8" spans="1:11" ht="26.25" customHeight="1" x14ac:dyDescent="0.25">
      <c r="A8" s="48" t="s">
        <v>3</v>
      </c>
      <c r="B8" s="28">
        <v>697000</v>
      </c>
      <c r="C8" s="28">
        <v>697000</v>
      </c>
      <c r="D8" s="39">
        <v>697000</v>
      </c>
      <c r="E8" s="68">
        <f t="shared" ref="E8:E17" si="0">D8/C8*100</f>
        <v>100</v>
      </c>
    </row>
    <row r="9" spans="1:11" ht="26.25" customHeight="1" x14ac:dyDescent="0.25">
      <c r="A9" s="48" t="s">
        <v>1</v>
      </c>
      <c r="B9" s="28">
        <v>563000</v>
      </c>
      <c r="C9" s="28">
        <v>563000</v>
      </c>
      <c r="D9" s="39">
        <v>563000</v>
      </c>
      <c r="E9" s="68">
        <f t="shared" si="0"/>
        <v>100</v>
      </c>
    </row>
    <row r="10" spans="1:11" s="2" customFormat="1" ht="26.25" customHeight="1" x14ac:dyDescent="0.25">
      <c r="A10" s="48" t="s">
        <v>2</v>
      </c>
      <c r="B10" s="28">
        <v>503000</v>
      </c>
      <c r="C10" s="28">
        <v>503000</v>
      </c>
      <c r="D10" s="39">
        <v>503000</v>
      </c>
      <c r="E10" s="68">
        <f t="shared" si="0"/>
        <v>100</v>
      </c>
    </row>
    <row r="11" spans="1:11" ht="26.25" hidden="1" customHeight="1" x14ac:dyDescent="0.25">
      <c r="A11" s="48" t="s">
        <v>5</v>
      </c>
      <c r="B11" s="28">
        <v>0</v>
      </c>
      <c r="C11" s="28">
        <v>0</v>
      </c>
      <c r="D11" s="39">
        <v>0</v>
      </c>
      <c r="E11" s="68" t="e">
        <f t="shared" si="0"/>
        <v>#DIV/0!</v>
      </c>
    </row>
    <row r="12" spans="1:11" ht="26.25" customHeight="1" x14ac:dyDescent="0.25">
      <c r="A12" s="48" t="s">
        <v>11</v>
      </c>
      <c r="B12" s="28">
        <v>546000</v>
      </c>
      <c r="C12" s="28">
        <v>546000</v>
      </c>
      <c r="D12" s="39">
        <v>546000</v>
      </c>
      <c r="E12" s="68">
        <f t="shared" si="0"/>
        <v>100</v>
      </c>
    </row>
    <row r="13" spans="1:11" ht="26.25" hidden="1" customHeight="1" x14ac:dyDescent="0.25">
      <c r="A13" s="48" t="s">
        <v>7</v>
      </c>
      <c r="B13" s="28">
        <v>0</v>
      </c>
      <c r="C13" s="28">
        <v>0</v>
      </c>
      <c r="D13" s="39">
        <v>0</v>
      </c>
      <c r="E13" s="68" t="e">
        <f t="shared" si="0"/>
        <v>#DIV/0!</v>
      </c>
    </row>
    <row r="14" spans="1:11" ht="26.25" customHeight="1" x14ac:dyDescent="0.25">
      <c r="A14" s="48" t="s">
        <v>8</v>
      </c>
      <c r="B14" s="28">
        <v>107000</v>
      </c>
      <c r="C14" s="28">
        <v>107000</v>
      </c>
      <c r="D14" s="39">
        <v>107000</v>
      </c>
      <c r="E14" s="68">
        <f t="shared" si="0"/>
        <v>100</v>
      </c>
      <c r="K14" s="1" t="s">
        <v>12</v>
      </c>
    </row>
    <row r="15" spans="1:11" ht="26.25" customHeight="1" x14ac:dyDescent="0.25">
      <c r="A15" s="48" t="s">
        <v>6</v>
      </c>
      <c r="B15" s="28">
        <v>244000</v>
      </c>
      <c r="C15" s="28">
        <v>244000</v>
      </c>
      <c r="D15" s="39">
        <v>244000</v>
      </c>
      <c r="E15" s="68">
        <f t="shared" si="0"/>
        <v>100</v>
      </c>
    </row>
    <row r="16" spans="1:11" ht="26.25" hidden="1" customHeight="1" x14ac:dyDescent="0.25">
      <c r="A16" s="48" t="s">
        <v>14</v>
      </c>
      <c r="B16" s="28">
        <v>0</v>
      </c>
      <c r="C16" s="66"/>
      <c r="D16" s="66"/>
      <c r="E16" s="68" t="e">
        <f t="shared" si="0"/>
        <v>#DIV/0!</v>
      </c>
    </row>
    <row r="17" spans="1:5" ht="16.5" thickBot="1" x14ac:dyDescent="0.3">
      <c r="A17" s="52" t="s">
        <v>9</v>
      </c>
      <c r="B17" s="69">
        <f>SUM(B6:B16)</f>
        <v>2989000</v>
      </c>
      <c r="C17" s="69">
        <f>SUM(C6:C16)</f>
        <v>2989000</v>
      </c>
      <c r="D17" s="69">
        <f t="shared" ref="C17:D17" si="1">SUM(D6:D16)</f>
        <v>2989000</v>
      </c>
      <c r="E17" s="70">
        <f t="shared" si="0"/>
        <v>100</v>
      </c>
    </row>
  </sheetData>
  <mergeCells count="5">
    <mergeCell ref="D1:E1"/>
    <mergeCell ref="A4:A5"/>
    <mergeCell ref="A2:E2"/>
    <mergeCell ref="E4:E5"/>
    <mergeCell ref="B4:D4"/>
  </mergeCells>
  <pageMargins left="0.59055118110236227" right="0.31496062992125984" top="0.3937007874015748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view="pageBreakPreview" zoomScaleNormal="100" zoomScaleSheetLayoutView="100" workbookViewId="0">
      <selection activeCell="I7" sqref="I7"/>
    </sheetView>
  </sheetViews>
  <sheetFormatPr defaultRowHeight="14.25" x14ac:dyDescent="0.2"/>
  <cols>
    <col min="1" max="1" width="41.5703125" style="1" customWidth="1"/>
    <col min="2" max="3" width="16.85546875" style="1" customWidth="1"/>
    <col min="4" max="4" width="17.5703125" style="1" customWidth="1"/>
    <col min="5" max="5" width="16.85546875" style="23" customWidth="1"/>
    <col min="6" max="6" width="9.140625" style="1"/>
    <col min="7" max="7" width="15" style="1" customWidth="1"/>
    <col min="8" max="16384" width="9.140625" style="1"/>
  </cols>
  <sheetData>
    <row r="1" spans="1:7" x14ac:dyDescent="0.25">
      <c r="D1" s="26"/>
      <c r="E1" s="26"/>
    </row>
    <row r="2" spans="1:7" ht="106.5" customHeight="1" x14ac:dyDescent="0.25">
      <c r="A2" s="57" t="s">
        <v>37</v>
      </c>
      <c r="B2" s="57"/>
      <c r="C2" s="57"/>
      <c r="D2" s="57"/>
      <c r="E2" s="57"/>
    </row>
    <row r="3" spans="1:7" ht="15" x14ac:dyDescent="0.25">
      <c r="A3" s="29"/>
      <c r="B3" s="29"/>
      <c r="C3" s="29"/>
      <c r="D3" s="29"/>
      <c r="E3" s="4"/>
    </row>
    <row r="4" spans="1:7" ht="19.5" customHeight="1" x14ac:dyDescent="0.25">
      <c r="A4" s="56" t="s">
        <v>10</v>
      </c>
      <c r="B4" s="56" t="s">
        <v>13</v>
      </c>
      <c r="C4" s="56"/>
      <c r="D4" s="56"/>
      <c r="E4" s="58" t="s">
        <v>26</v>
      </c>
    </row>
    <row r="5" spans="1:7" ht="54" customHeight="1" x14ac:dyDescent="0.25">
      <c r="A5" s="56"/>
      <c r="B5" s="37" t="s">
        <v>34</v>
      </c>
      <c r="C5" s="38" t="s">
        <v>35</v>
      </c>
      <c r="D5" s="38" t="s">
        <v>36</v>
      </c>
      <c r="E5" s="58"/>
    </row>
    <row r="6" spans="1:7" s="71" customFormat="1" ht="26.25" hidden="1" customHeight="1" x14ac:dyDescent="0.25">
      <c r="A6" s="27" t="s">
        <v>0</v>
      </c>
      <c r="B6" s="33">
        <v>0</v>
      </c>
      <c r="C6" s="33">
        <v>0</v>
      </c>
      <c r="D6" s="73">
        <v>0</v>
      </c>
      <c r="E6" s="73">
        <v>0</v>
      </c>
    </row>
    <row r="7" spans="1:7" s="71" customFormat="1" ht="26.25" customHeight="1" x14ac:dyDescent="0.25">
      <c r="A7" s="27" t="s">
        <v>4</v>
      </c>
      <c r="B7" s="33">
        <v>0</v>
      </c>
      <c r="C7" s="33">
        <v>215877</v>
      </c>
      <c r="D7" s="73">
        <v>215877</v>
      </c>
      <c r="E7" s="73">
        <f>D7/C7*100</f>
        <v>100</v>
      </c>
      <c r="G7" s="72"/>
    </row>
    <row r="8" spans="1:7" s="71" customFormat="1" ht="26.25" customHeight="1" x14ac:dyDescent="0.25">
      <c r="A8" s="27" t="s">
        <v>3</v>
      </c>
      <c r="B8" s="33">
        <v>0</v>
      </c>
      <c r="C8" s="33">
        <v>3477158</v>
      </c>
      <c r="D8" s="73">
        <v>3477158</v>
      </c>
      <c r="E8" s="73">
        <f t="shared" ref="E8:E15" si="0">D8/C8*100</f>
        <v>100</v>
      </c>
    </row>
    <row r="9" spans="1:7" s="71" customFormat="1" ht="26.25" customHeight="1" x14ac:dyDescent="0.25">
      <c r="A9" s="27" t="s">
        <v>1</v>
      </c>
      <c r="B9" s="33">
        <v>0</v>
      </c>
      <c r="C9" s="33">
        <v>10334313.619999999</v>
      </c>
      <c r="D9" s="73">
        <v>10334313.619999999</v>
      </c>
      <c r="E9" s="73">
        <f t="shared" si="0"/>
        <v>100</v>
      </c>
    </row>
    <row r="10" spans="1:7" s="71" customFormat="1" ht="26.25" customHeight="1" x14ac:dyDescent="0.25">
      <c r="A10" s="27" t="s">
        <v>2</v>
      </c>
      <c r="B10" s="33">
        <v>809000</v>
      </c>
      <c r="C10" s="33">
        <v>2755053</v>
      </c>
      <c r="D10" s="73">
        <v>2755053</v>
      </c>
      <c r="E10" s="73">
        <f t="shared" si="0"/>
        <v>100</v>
      </c>
    </row>
    <row r="11" spans="1:7" s="71" customFormat="1" ht="26.25" hidden="1" customHeight="1" x14ac:dyDescent="0.25">
      <c r="A11" s="27" t="s">
        <v>5</v>
      </c>
      <c r="B11" s="33">
        <v>0</v>
      </c>
      <c r="C11" s="33">
        <v>0</v>
      </c>
      <c r="D11" s="73">
        <v>0</v>
      </c>
      <c r="E11" s="73" t="e">
        <f t="shared" si="0"/>
        <v>#DIV/0!</v>
      </c>
    </row>
    <row r="12" spans="1:7" s="71" customFormat="1" ht="26.25" customHeight="1" x14ac:dyDescent="0.25">
      <c r="A12" s="27" t="s">
        <v>11</v>
      </c>
      <c r="B12" s="33">
        <v>912000</v>
      </c>
      <c r="C12" s="33">
        <v>1478913</v>
      </c>
      <c r="D12" s="73">
        <v>1478913</v>
      </c>
      <c r="E12" s="73">
        <f t="shared" si="0"/>
        <v>100</v>
      </c>
    </row>
    <row r="13" spans="1:7" s="71" customFormat="1" ht="26.25" hidden="1" customHeight="1" x14ac:dyDescent="0.25">
      <c r="A13" s="27" t="s">
        <v>7</v>
      </c>
      <c r="B13" s="33">
        <v>0</v>
      </c>
      <c r="C13" s="33">
        <v>0</v>
      </c>
      <c r="D13" s="73">
        <v>0</v>
      </c>
      <c r="E13" s="73" t="e">
        <f t="shared" si="0"/>
        <v>#DIV/0!</v>
      </c>
    </row>
    <row r="14" spans="1:7" s="71" customFormat="1" ht="26.25" customHeight="1" x14ac:dyDescent="0.25">
      <c r="A14" s="27" t="s">
        <v>8</v>
      </c>
      <c r="B14" s="33">
        <v>648000</v>
      </c>
      <c r="C14" s="33">
        <v>1047774</v>
      </c>
      <c r="D14" s="73">
        <v>1047774</v>
      </c>
      <c r="E14" s="73">
        <f t="shared" si="0"/>
        <v>100</v>
      </c>
    </row>
    <row r="15" spans="1:7" s="71" customFormat="1" ht="26.25" customHeight="1" x14ac:dyDescent="0.25">
      <c r="A15" s="27" t="s">
        <v>6</v>
      </c>
      <c r="B15" s="33">
        <v>631000</v>
      </c>
      <c r="C15" s="33">
        <v>1158976.3799999999</v>
      </c>
      <c r="D15" s="73">
        <v>1158976.3799999999</v>
      </c>
      <c r="E15" s="73">
        <f t="shared" si="0"/>
        <v>100</v>
      </c>
      <c r="G15" s="71" t="s">
        <v>12</v>
      </c>
    </row>
    <row r="16" spans="1:7" s="71" customFormat="1" ht="26.25" hidden="1" customHeight="1" x14ac:dyDescent="0.25">
      <c r="A16" s="27" t="s">
        <v>14</v>
      </c>
      <c r="B16" s="33">
        <v>0</v>
      </c>
      <c r="C16" s="33">
        <v>0</v>
      </c>
      <c r="D16" s="73">
        <v>0</v>
      </c>
      <c r="E16" s="73">
        <v>0</v>
      </c>
    </row>
    <row r="17" spans="1:5" s="2" customFormat="1" ht="27.75" customHeight="1" x14ac:dyDescent="0.25">
      <c r="A17" s="40" t="s">
        <v>9</v>
      </c>
      <c r="B17" s="41">
        <f>SUM(B6:B16)</f>
        <v>3000000</v>
      </c>
      <c r="C17" s="41">
        <f>C7+C8+C9+C10+C11+C12+C13+C14+C15+C16</f>
        <v>20468064.999999996</v>
      </c>
      <c r="D17" s="74">
        <f t="shared" ref="D17" si="1">D7+D8+D9+D10+D11+D12+D13+D14+D15+D16</f>
        <v>20468064.999999996</v>
      </c>
      <c r="E17" s="74">
        <f>D17/C17*100</f>
        <v>100</v>
      </c>
    </row>
    <row r="18" spans="1:5" ht="26.25" customHeight="1" x14ac:dyDescent="0.25">
      <c r="C18" s="18"/>
      <c r="D18" s="19"/>
      <c r="E18" s="30"/>
    </row>
  </sheetData>
  <mergeCells count="4">
    <mergeCell ref="A4:A5"/>
    <mergeCell ref="A2:E2"/>
    <mergeCell ref="E4:E5"/>
    <mergeCell ref="B4:D4"/>
  </mergeCells>
  <pageMargins left="0.59055118110236227" right="0.51181102362204722" top="0.3937007874015748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Normal="100" zoomScaleSheetLayoutView="100" workbookViewId="0">
      <selection activeCell="G6" sqref="G6"/>
    </sheetView>
  </sheetViews>
  <sheetFormatPr defaultRowHeight="14.25" x14ac:dyDescent="0.2"/>
  <cols>
    <col min="1" max="1" width="43.5703125" style="23" customWidth="1"/>
    <col min="2" max="2" width="19.7109375" style="23" customWidth="1"/>
    <col min="3" max="5" width="15.5703125" style="23" bestFit="1" customWidth="1"/>
    <col min="6" max="16384" width="9.140625" style="23"/>
  </cols>
  <sheetData>
    <row r="1" spans="1:5" s="1" customFormat="1" x14ac:dyDescent="0.25">
      <c r="D1" s="26"/>
      <c r="E1" s="35"/>
    </row>
    <row r="2" spans="1:5" s="1" customFormat="1" ht="112.5" customHeight="1" x14ac:dyDescent="0.25">
      <c r="A2" s="57" t="s">
        <v>38</v>
      </c>
      <c r="B2" s="57"/>
      <c r="C2" s="57"/>
      <c r="D2" s="57"/>
      <c r="E2" s="57"/>
    </row>
    <row r="3" spans="1:5" s="1" customFormat="1" ht="14.25" customHeight="1" x14ac:dyDescent="0.25">
      <c r="D3" s="22"/>
      <c r="E3" s="22"/>
    </row>
    <row r="4" spans="1:5" ht="15" thickBot="1" x14ac:dyDescent="0.25">
      <c r="A4" s="36"/>
      <c r="B4" s="36"/>
      <c r="C4" s="36"/>
      <c r="D4" s="36"/>
      <c r="E4" s="36"/>
    </row>
    <row r="5" spans="1:5" ht="15.75" customHeight="1" x14ac:dyDescent="0.2">
      <c r="A5" s="59" t="s">
        <v>10</v>
      </c>
      <c r="B5" s="63" t="s">
        <v>13</v>
      </c>
      <c r="C5" s="63"/>
      <c r="D5" s="63"/>
      <c r="E5" s="61" t="s">
        <v>26</v>
      </c>
    </row>
    <row r="6" spans="1:5" ht="42" x14ac:dyDescent="0.2">
      <c r="A6" s="60"/>
      <c r="B6" s="37" t="s">
        <v>34</v>
      </c>
      <c r="C6" s="38" t="s">
        <v>31</v>
      </c>
      <c r="D6" s="38" t="s">
        <v>36</v>
      </c>
      <c r="E6" s="62"/>
    </row>
    <row r="7" spans="1:5" ht="20.25" hidden="1" customHeight="1" x14ac:dyDescent="0.2">
      <c r="A7" s="48" t="s">
        <v>0</v>
      </c>
      <c r="B7" s="27"/>
      <c r="C7" s="31"/>
      <c r="D7" s="31"/>
      <c r="E7" s="49"/>
    </row>
    <row r="8" spans="1:5" ht="20.25" hidden="1" customHeight="1" x14ac:dyDescent="0.2">
      <c r="A8" s="48" t="s">
        <v>1</v>
      </c>
      <c r="B8" s="27"/>
      <c r="C8" s="31"/>
      <c r="D8" s="31"/>
      <c r="E8" s="49"/>
    </row>
    <row r="9" spans="1:5" ht="20.25" hidden="1" customHeight="1" x14ac:dyDescent="0.2">
      <c r="A9" s="48" t="s">
        <v>2</v>
      </c>
      <c r="B9" s="27"/>
      <c r="C9" s="31"/>
      <c r="D9" s="31"/>
      <c r="E9" s="49"/>
    </row>
    <row r="10" spans="1:5" ht="20.25" hidden="1" customHeight="1" x14ac:dyDescent="0.2">
      <c r="A10" s="48" t="s">
        <v>3</v>
      </c>
      <c r="B10" s="27"/>
      <c r="C10" s="31"/>
      <c r="D10" s="31"/>
      <c r="E10" s="49"/>
    </row>
    <row r="11" spans="1:5" ht="20.25" hidden="1" customHeight="1" x14ac:dyDescent="0.2">
      <c r="A11" s="48" t="s">
        <v>4</v>
      </c>
      <c r="B11" s="27"/>
      <c r="C11" s="31"/>
      <c r="D11" s="31"/>
      <c r="E11" s="49"/>
    </row>
    <row r="12" spans="1:5" ht="25.5" customHeight="1" x14ac:dyDescent="0.2">
      <c r="A12" s="50" t="s">
        <v>5</v>
      </c>
      <c r="B12" s="42">
        <v>534548.98</v>
      </c>
      <c r="C12" s="33">
        <v>534548.98</v>
      </c>
      <c r="D12" s="33">
        <v>523932.2</v>
      </c>
      <c r="E12" s="51">
        <f>D12/C12*100</f>
        <v>98.013880786003938</v>
      </c>
    </row>
    <row r="13" spans="1:5" ht="23.25" customHeight="1" x14ac:dyDescent="0.2">
      <c r="A13" s="50" t="s">
        <v>11</v>
      </c>
      <c r="B13" s="6">
        <v>969436.29</v>
      </c>
      <c r="C13" s="34">
        <v>969436.29</v>
      </c>
      <c r="D13" s="33">
        <v>952245.56</v>
      </c>
      <c r="E13" s="51">
        <f t="shared" ref="E13:E17" si="0">D13/C13*100</f>
        <v>98.226729267582925</v>
      </c>
    </row>
    <row r="14" spans="1:5" ht="22.5" customHeight="1" x14ac:dyDescent="0.2">
      <c r="A14" s="50" t="s">
        <v>7</v>
      </c>
      <c r="B14" s="6">
        <v>566259.52</v>
      </c>
      <c r="C14" s="34">
        <v>566259.52</v>
      </c>
      <c r="D14" s="33">
        <v>297445.77</v>
      </c>
      <c r="E14" s="51">
        <f t="shared" si="0"/>
        <v>52.528171182005032</v>
      </c>
    </row>
    <row r="15" spans="1:5" ht="24" customHeight="1" x14ac:dyDescent="0.2">
      <c r="A15" s="50" t="s">
        <v>8</v>
      </c>
      <c r="B15" s="6">
        <v>475658</v>
      </c>
      <c r="C15" s="34">
        <v>475658</v>
      </c>
      <c r="D15" s="33">
        <v>467223.29</v>
      </c>
      <c r="E15" s="51">
        <f t="shared" si="0"/>
        <v>98.226728027280103</v>
      </c>
    </row>
    <row r="16" spans="1:5" ht="23.25" customHeight="1" x14ac:dyDescent="0.2">
      <c r="A16" s="50" t="s">
        <v>6</v>
      </c>
      <c r="B16" s="6">
        <v>1023797.21</v>
      </c>
      <c r="C16" s="34">
        <v>1023797.21</v>
      </c>
      <c r="D16" s="33">
        <v>1005642.5</v>
      </c>
      <c r="E16" s="51">
        <f t="shared" si="0"/>
        <v>98.226727927887197</v>
      </c>
    </row>
    <row r="17" spans="1:5" ht="22.5" customHeight="1" thickBot="1" x14ac:dyDescent="0.25">
      <c r="A17" s="52" t="s">
        <v>9</v>
      </c>
      <c r="B17" s="53">
        <f>SUM(B7:B16)</f>
        <v>3569700</v>
      </c>
      <c r="C17" s="53">
        <f>SUM(C7:C16)</f>
        <v>3569700</v>
      </c>
      <c r="D17" s="53">
        <f>SUM(D7:D16)</f>
        <v>3246489.32</v>
      </c>
      <c r="E17" s="54">
        <f t="shared" si="0"/>
        <v>90.945718687844916</v>
      </c>
    </row>
  </sheetData>
  <mergeCells count="4">
    <mergeCell ref="A2:E2"/>
    <mergeCell ref="A5:A6"/>
    <mergeCell ref="E5:E6"/>
    <mergeCell ref="B5:D5"/>
  </mergeCells>
  <pageMargins left="0.51181102362204722" right="0.5118110236220472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Normal="100" zoomScaleSheetLayoutView="100" workbookViewId="0">
      <selection activeCell="I28" sqref="I28"/>
    </sheetView>
  </sheetViews>
  <sheetFormatPr defaultColWidth="9.140625" defaultRowHeight="15" x14ac:dyDescent="0.25"/>
  <cols>
    <col min="1" max="1" width="41.5703125" style="1" customWidth="1"/>
    <col min="2" max="2" width="17.5703125" style="1" customWidth="1"/>
    <col min="3" max="3" width="19" style="1" customWidth="1"/>
    <col min="4" max="4" width="18.5703125" customWidth="1"/>
    <col min="5" max="5" width="15.7109375" style="1" customWidth="1"/>
    <col min="6" max="6" width="15" style="1" customWidth="1"/>
    <col min="7" max="16384" width="9.140625" style="1"/>
  </cols>
  <sheetData>
    <row r="1" spans="1:6" ht="14.25" x14ac:dyDescent="0.25">
      <c r="C1" s="3"/>
      <c r="D1" s="3"/>
    </row>
    <row r="2" spans="1:6" ht="100.5" customHeight="1" x14ac:dyDescent="0.25">
      <c r="A2" s="65" t="s">
        <v>39</v>
      </c>
      <c r="B2" s="65"/>
      <c r="C2" s="65"/>
      <c r="D2" s="65"/>
      <c r="E2" s="65"/>
    </row>
    <row r="3" spans="1:6" ht="14.25" x14ac:dyDescent="0.25">
      <c r="C3" s="3"/>
      <c r="D3" s="3"/>
    </row>
    <row r="4" spans="1:6" ht="14.25" x14ac:dyDescent="0.25">
      <c r="C4" s="3"/>
      <c r="D4" s="3"/>
    </row>
    <row r="5" spans="1:6" ht="14.25" x14ac:dyDescent="0.25">
      <c r="C5" s="3"/>
      <c r="D5" s="3"/>
    </row>
    <row r="6" spans="1:6" ht="14.25" x14ac:dyDescent="0.25">
      <c r="A6" s="64" t="s">
        <v>10</v>
      </c>
      <c r="B6" s="64" t="s">
        <v>13</v>
      </c>
      <c r="C6" s="64"/>
      <c r="D6" s="64"/>
      <c r="E6" s="64" t="s">
        <v>26</v>
      </c>
    </row>
    <row r="7" spans="1:6" ht="48" x14ac:dyDescent="0.25">
      <c r="A7" s="64"/>
      <c r="B7" s="45" t="s">
        <v>34</v>
      </c>
      <c r="C7" s="45" t="s">
        <v>35</v>
      </c>
      <c r="D7" s="45" t="s">
        <v>36</v>
      </c>
      <c r="E7" s="64"/>
    </row>
    <row r="8" spans="1:6" hidden="1" x14ac:dyDescent="0.25">
      <c r="A8" s="31" t="s">
        <v>0</v>
      </c>
      <c r="B8" s="31"/>
      <c r="C8" s="44">
        <v>0</v>
      </c>
      <c r="D8" s="44">
        <v>0</v>
      </c>
      <c r="E8" s="43"/>
    </row>
    <row r="9" spans="1:6" ht="21.75" customHeight="1" x14ac:dyDescent="0.25">
      <c r="A9" s="32" t="s">
        <v>0</v>
      </c>
      <c r="B9" s="33">
        <v>553080</v>
      </c>
      <c r="C9" s="33">
        <v>1256960.3500000001</v>
      </c>
      <c r="D9" s="33">
        <f>403050+198450</f>
        <v>601500</v>
      </c>
      <c r="E9" s="46">
        <f>D9/C9*100</f>
        <v>47.853538100863716</v>
      </c>
    </row>
    <row r="10" spans="1:6" ht="21.75" customHeight="1" x14ac:dyDescent="0.25">
      <c r="A10" s="32" t="s">
        <v>4</v>
      </c>
      <c r="B10" s="33">
        <v>95633</v>
      </c>
      <c r="C10" s="33">
        <v>217341</v>
      </c>
      <c r="D10" s="33">
        <v>189513</v>
      </c>
      <c r="E10" s="46">
        <f t="shared" ref="E10:E20" si="0">D10/C10*100</f>
        <v>87.196157190773945</v>
      </c>
      <c r="F10" s="5"/>
    </row>
    <row r="11" spans="1:6" ht="21.75" customHeight="1" x14ac:dyDescent="0.25">
      <c r="A11" s="32" t="s">
        <v>3</v>
      </c>
      <c r="B11" s="33">
        <v>148605</v>
      </c>
      <c r="C11" s="33">
        <v>337728</v>
      </c>
      <c r="D11" s="33">
        <v>316097</v>
      </c>
      <c r="E11" s="46">
        <f t="shared" si="0"/>
        <v>93.595141652454046</v>
      </c>
    </row>
    <row r="12" spans="1:6" ht="21.75" customHeight="1" x14ac:dyDescent="0.25">
      <c r="A12" s="32" t="s">
        <v>1</v>
      </c>
      <c r="B12" s="33">
        <v>109345</v>
      </c>
      <c r="C12" s="33">
        <v>248504</v>
      </c>
      <c r="D12" s="33">
        <v>248504</v>
      </c>
      <c r="E12" s="46">
        <f t="shared" si="0"/>
        <v>100</v>
      </c>
    </row>
    <row r="13" spans="1:6" ht="21.75" customHeight="1" x14ac:dyDescent="0.25">
      <c r="A13" s="32" t="s">
        <v>2</v>
      </c>
      <c r="B13" s="33">
        <v>90667</v>
      </c>
      <c r="C13" s="33">
        <v>206054</v>
      </c>
      <c r="D13" s="33">
        <v>206054</v>
      </c>
      <c r="E13" s="46">
        <f t="shared" si="0"/>
        <v>100</v>
      </c>
    </row>
    <row r="14" spans="1:6" ht="21.75" customHeight="1" x14ac:dyDescent="0.25">
      <c r="A14" s="32" t="s">
        <v>5</v>
      </c>
      <c r="B14" s="33">
        <v>60488</v>
      </c>
      <c r="C14" s="33">
        <v>137470</v>
      </c>
      <c r="D14" s="33">
        <v>137470</v>
      </c>
      <c r="E14" s="46">
        <f t="shared" si="0"/>
        <v>100</v>
      </c>
    </row>
    <row r="15" spans="1:6" ht="21.75" customHeight="1" x14ac:dyDescent="0.25">
      <c r="A15" s="32" t="s">
        <v>11</v>
      </c>
      <c r="B15" s="33">
        <v>69974</v>
      </c>
      <c r="C15" s="33">
        <v>159027</v>
      </c>
      <c r="D15" s="33">
        <v>159027</v>
      </c>
      <c r="E15" s="46">
        <f t="shared" si="0"/>
        <v>100</v>
      </c>
    </row>
    <row r="16" spans="1:6" ht="21.75" customHeight="1" x14ac:dyDescent="0.25">
      <c r="A16" s="32" t="s">
        <v>7</v>
      </c>
      <c r="B16" s="33">
        <v>9172</v>
      </c>
      <c r="C16" s="33">
        <v>20845</v>
      </c>
      <c r="D16" s="33">
        <v>20845</v>
      </c>
      <c r="E16" s="46">
        <f t="shared" si="0"/>
        <v>100</v>
      </c>
    </row>
    <row r="17" spans="1:6" ht="21.75" customHeight="1" x14ac:dyDescent="0.25">
      <c r="A17" s="32" t="s">
        <v>8</v>
      </c>
      <c r="B17" s="33">
        <v>20648</v>
      </c>
      <c r="C17" s="33">
        <v>46925</v>
      </c>
      <c r="D17" s="33">
        <v>39996</v>
      </c>
      <c r="E17" s="46">
        <f t="shared" si="0"/>
        <v>85.233883857218956</v>
      </c>
    </row>
    <row r="18" spans="1:6" ht="21.75" customHeight="1" x14ac:dyDescent="0.25">
      <c r="A18" s="32" t="s">
        <v>6</v>
      </c>
      <c r="B18" s="33">
        <v>45188</v>
      </c>
      <c r="C18" s="33">
        <v>102696</v>
      </c>
      <c r="D18" s="33">
        <v>102696</v>
      </c>
      <c r="E18" s="46">
        <f t="shared" si="0"/>
        <v>100</v>
      </c>
      <c r="F18" s="1" t="s">
        <v>12</v>
      </c>
    </row>
    <row r="19" spans="1:6" ht="21.75" customHeight="1" x14ac:dyDescent="0.25">
      <c r="A19" s="32" t="s">
        <v>14</v>
      </c>
      <c r="B19" s="33">
        <v>90300</v>
      </c>
      <c r="C19" s="33">
        <v>0</v>
      </c>
      <c r="D19" s="33">
        <v>0</v>
      </c>
      <c r="E19" s="46" t="e">
        <f t="shared" si="0"/>
        <v>#DIV/0!</v>
      </c>
    </row>
    <row r="20" spans="1:6" s="2" customFormat="1" ht="15.75" x14ac:dyDescent="0.25">
      <c r="A20" s="40" t="s">
        <v>9</v>
      </c>
      <c r="B20" s="41">
        <f>B9+B10+B11+B12+B13+B14+B15+B16+B17+B18+B19</f>
        <v>1293100</v>
      </c>
      <c r="C20" s="41">
        <f t="shared" ref="C20:D20" si="1">C9+C10+C11+C12+C13+C14+C15+C16+C17+C18+C19</f>
        <v>2733550.35</v>
      </c>
      <c r="D20" s="41">
        <f t="shared" si="1"/>
        <v>2021702</v>
      </c>
      <c r="E20" s="47">
        <f t="shared" si="0"/>
        <v>73.958835256134932</v>
      </c>
    </row>
    <row r="25" spans="1:6" x14ac:dyDescent="0.25">
      <c r="D25" s="75"/>
    </row>
  </sheetData>
  <mergeCells count="4">
    <mergeCell ref="E6:E7"/>
    <mergeCell ref="A6:A7"/>
    <mergeCell ref="A2:E2"/>
    <mergeCell ref="B6:D6"/>
  </mergeCells>
  <pageMargins left="0.7" right="0.7" top="0.75" bottom="0.75" header="0.3" footer="0.3"/>
  <pageSetup paperSize="9" scale="69" orientation="portrait" verticalDpi="0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F21"/>
  <sheetViews>
    <sheetView workbookViewId="0">
      <selection activeCell="D20" sqref="D20"/>
    </sheetView>
  </sheetViews>
  <sheetFormatPr defaultRowHeight="15" x14ac:dyDescent="0.25"/>
  <cols>
    <col min="1" max="1" width="9" style="7" bestFit="1" customWidth="1"/>
    <col min="2" max="2" width="91.140625" style="7" customWidth="1"/>
    <col min="3" max="3" width="16.140625" style="7" customWidth="1"/>
    <col min="4" max="4" width="16.5703125" style="7" bestFit="1" customWidth="1"/>
    <col min="5" max="5" width="17.5703125" style="7" customWidth="1"/>
    <col min="6" max="6" width="16.42578125" style="7" customWidth="1"/>
    <col min="7" max="253" width="9.140625" style="7"/>
    <col min="254" max="254" width="9" style="7" bestFit="1" customWidth="1"/>
    <col min="255" max="255" width="91.140625" style="7" customWidth="1"/>
    <col min="256" max="256" width="16.5703125" style="7" bestFit="1" customWidth="1"/>
    <col min="257" max="257" width="17.5703125" style="7" customWidth="1"/>
    <col min="258" max="258" width="16.42578125" style="7" customWidth="1"/>
    <col min="259" max="260" width="9.140625" style="7"/>
    <col min="261" max="261" width="12.7109375" style="7" customWidth="1"/>
    <col min="262" max="509" width="9.140625" style="7"/>
    <col min="510" max="510" width="9" style="7" bestFit="1" customWidth="1"/>
    <col min="511" max="511" width="91.140625" style="7" customWidth="1"/>
    <col min="512" max="512" width="16.5703125" style="7" bestFit="1" customWidth="1"/>
    <col min="513" max="513" width="17.5703125" style="7" customWidth="1"/>
    <col min="514" max="514" width="16.42578125" style="7" customWidth="1"/>
    <col min="515" max="516" width="9.140625" style="7"/>
    <col min="517" max="517" width="12.7109375" style="7" customWidth="1"/>
    <col min="518" max="765" width="9.140625" style="7"/>
    <col min="766" max="766" width="9" style="7" bestFit="1" customWidth="1"/>
    <col min="767" max="767" width="91.140625" style="7" customWidth="1"/>
    <col min="768" max="768" width="16.5703125" style="7" bestFit="1" customWidth="1"/>
    <col min="769" max="769" width="17.5703125" style="7" customWidth="1"/>
    <col min="770" max="770" width="16.42578125" style="7" customWidth="1"/>
    <col min="771" max="772" width="9.140625" style="7"/>
    <col min="773" max="773" width="12.7109375" style="7" customWidth="1"/>
    <col min="774" max="1021" width="9.140625" style="7"/>
    <col min="1022" max="1022" width="9" style="7" bestFit="1" customWidth="1"/>
    <col min="1023" max="1023" width="91.140625" style="7" customWidth="1"/>
    <col min="1024" max="1024" width="16.5703125" style="7" bestFit="1" customWidth="1"/>
    <col min="1025" max="1025" width="17.5703125" style="7" customWidth="1"/>
    <col min="1026" max="1026" width="16.42578125" style="7" customWidth="1"/>
    <col min="1027" max="1028" width="9.140625" style="7"/>
    <col min="1029" max="1029" width="12.7109375" style="7" customWidth="1"/>
    <col min="1030" max="1277" width="9.140625" style="7"/>
    <col min="1278" max="1278" width="9" style="7" bestFit="1" customWidth="1"/>
    <col min="1279" max="1279" width="91.140625" style="7" customWidth="1"/>
    <col min="1280" max="1280" width="16.5703125" style="7" bestFit="1" customWidth="1"/>
    <col min="1281" max="1281" width="17.5703125" style="7" customWidth="1"/>
    <col min="1282" max="1282" width="16.42578125" style="7" customWidth="1"/>
    <col min="1283" max="1284" width="9.140625" style="7"/>
    <col min="1285" max="1285" width="12.7109375" style="7" customWidth="1"/>
    <col min="1286" max="1533" width="9.140625" style="7"/>
    <col min="1534" max="1534" width="9" style="7" bestFit="1" customWidth="1"/>
    <col min="1535" max="1535" width="91.140625" style="7" customWidth="1"/>
    <col min="1536" max="1536" width="16.5703125" style="7" bestFit="1" customWidth="1"/>
    <col min="1537" max="1537" width="17.5703125" style="7" customWidth="1"/>
    <col min="1538" max="1538" width="16.42578125" style="7" customWidth="1"/>
    <col min="1539" max="1540" width="9.140625" style="7"/>
    <col min="1541" max="1541" width="12.7109375" style="7" customWidth="1"/>
    <col min="1542" max="1789" width="9.140625" style="7"/>
    <col min="1790" max="1790" width="9" style="7" bestFit="1" customWidth="1"/>
    <col min="1791" max="1791" width="91.140625" style="7" customWidth="1"/>
    <col min="1792" max="1792" width="16.5703125" style="7" bestFit="1" customWidth="1"/>
    <col min="1793" max="1793" width="17.5703125" style="7" customWidth="1"/>
    <col min="1794" max="1794" width="16.42578125" style="7" customWidth="1"/>
    <col min="1795" max="1796" width="9.140625" style="7"/>
    <col min="1797" max="1797" width="12.7109375" style="7" customWidth="1"/>
    <col min="1798" max="2045" width="9.140625" style="7"/>
    <col min="2046" max="2046" width="9" style="7" bestFit="1" customWidth="1"/>
    <col min="2047" max="2047" width="91.140625" style="7" customWidth="1"/>
    <col min="2048" max="2048" width="16.5703125" style="7" bestFit="1" customWidth="1"/>
    <col min="2049" max="2049" width="17.5703125" style="7" customWidth="1"/>
    <col min="2050" max="2050" width="16.42578125" style="7" customWidth="1"/>
    <col min="2051" max="2052" width="9.140625" style="7"/>
    <col min="2053" max="2053" width="12.7109375" style="7" customWidth="1"/>
    <col min="2054" max="2301" width="9.140625" style="7"/>
    <col min="2302" max="2302" width="9" style="7" bestFit="1" customWidth="1"/>
    <col min="2303" max="2303" width="91.140625" style="7" customWidth="1"/>
    <col min="2304" max="2304" width="16.5703125" style="7" bestFit="1" customWidth="1"/>
    <col min="2305" max="2305" width="17.5703125" style="7" customWidth="1"/>
    <col min="2306" max="2306" width="16.42578125" style="7" customWidth="1"/>
    <col min="2307" max="2308" width="9.140625" style="7"/>
    <col min="2309" max="2309" width="12.7109375" style="7" customWidth="1"/>
    <col min="2310" max="2557" width="9.140625" style="7"/>
    <col min="2558" max="2558" width="9" style="7" bestFit="1" customWidth="1"/>
    <col min="2559" max="2559" width="91.140625" style="7" customWidth="1"/>
    <col min="2560" max="2560" width="16.5703125" style="7" bestFit="1" customWidth="1"/>
    <col min="2561" max="2561" width="17.5703125" style="7" customWidth="1"/>
    <col min="2562" max="2562" width="16.42578125" style="7" customWidth="1"/>
    <col min="2563" max="2564" width="9.140625" style="7"/>
    <col min="2565" max="2565" width="12.7109375" style="7" customWidth="1"/>
    <col min="2566" max="2813" width="9.140625" style="7"/>
    <col min="2814" max="2814" width="9" style="7" bestFit="1" customWidth="1"/>
    <col min="2815" max="2815" width="91.140625" style="7" customWidth="1"/>
    <col min="2816" max="2816" width="16.5703125" style="7" bestFit="1" customWidth="1"/>
    <col min="2817" max="2817" width="17.5703125" style="7" customWidth="1"/>
    <col min="2818" max="2818" width="16.42578125" style="7" customWidth="1"/>
    <col min="2819" max="2820" width="9.140625" style="7"/>
    <col min="2821" max="2821" width="12.7109375" style="7" customWidth="1"/>
    <col min="2822" max="3069" width="9.140625" style="7"/>
    <col min="3070" max="3070" width="9" style="7" bestFit="1" customWidth="1"/>
    <col min="3071" max="3071" width="91.140625" style="7" customWidth="1"/>
    <col min="3072" max="3072" width="16.5703125" style="7" bestFit="1" customWidth="1"/>
    <col min="3073" max="3073" width="17.5703125" style="7" customWidth="1"/>
    <col min="3074" max="3074" width="16.42578125" style="7" customWidth="1"/>
    <col min="3075" max="3076" width="9.140625" style="7"/>
    <col min="3077" max="3077" width="12.7109375" style="7" customWidth="1"/>
    <col min="3078" max="3325" width="9.140625" style="7"/>
    <col min="3326" max="3326" width="9" style="7" bestFit="1" customWidth="1"/>
    <col min="3327" max="3327" width="91.140625" style="7" customWidth="1"/>
    <col min="3328" max="3328" width="16.5703125" style="7" bestFit="1" customWidth="1"/>
    <col min="3329" max="3329" width="17.5703125" style="7" customWidth="1"/>
    <col min="3330" max="3330" width="16.42578125" style="7" customWidth="1"/>
    <col min="3331" max="3332" width="9.140625" style="7"/>
    <col min="3333" max="3333" width="12.7109375" style="7" customWidth="1"/>
    <col min="3334" max="3581" width="9.140625" style="7"/>
    <col min="3582" max="3582" width="9" style="7" bestFit="1" customWidth="1"/>
    <col min="3583" max="3583" width="91.140625" style="7" customWidth="1"/>
    <col min="3584" max="3584" width="16.5703125" style="7" bestFit="1" customWidth="1"/>
    <col min="3585" max="3585" width="17.5703125" style="7" customWidth="1"/>
    <col min="3586" max="3586" width="16.42578125" style="7" customWidth="1"/>
    <col min="3587" max="3588" width="9.140625" style="7"/>
    <col min="3589" max="3589" width="12.7109375" style="7" customWidth="1"/>
    <col min="3590" max="3837" width="9.140625" style="7"/>
    <col min="3838" max="3838" width="9" style="7" bestFit="1" customWidth="1"/>
    <col min="3839" max="3839" width="91.140625" style="7" customWidth="1"/>
    <col min="3840" max="3840" width="16.5703125" style="7" bestFit="1" customWidth="1"/>
    <col min="3841" max="3841" width="17.5703125" style="7" customWidth="1"/>
    <col min="3842" max="3842" width="16.42578125" style="7" customWidth="1"/>
    <col min="3843" max="3844" width="9.140625" style="7"/>
    <col min="3845" max="3845" width="12.7109375" style="7" customWidth="1"/>
    <col min="3846" max="4093" width="9.140625" style="7"/>
    <col min="4094" max="4094" width="9" style="7" bestFit="1" customWidth="1"/>
    <col min="4095" max="4095" width="91.140625" style="7" customWidth="1"/>
    <col min="4096" max="4096" width="16.5703125" style="7" bestFit="1" customWidth="1"/>
    <col min="4097" max="4097" width="17.5703125" style="7" customWidth="1"/>
    <col min="4098" max="4098" width="16.42578125" style="7" customWidth="1"/>
    <col min="4099" max="4100" width="9.140625" style="7"/>
    <col min="4101" max="4101" width="12.7109375" style="7" customWidth="1"/>
    <col min="4102" max="4349" width="9.140625" style="7"/>
    <col min="4350" max="4350" width="9" style="7" bestFit="1" customWidth="1"/>
    <col min="4351" max="4351" width="91.140625" style="7" customWidth="1"/>
    <col min="4352" max="4352" width="16.5703125" style="7" bestFit="1" customWidth="1"/>
    <col min="4353" max="4353" width="17.5703125" style="7" customWidth="1"/>
    <col min="4354" max="4354" width="16.42578125" style="7" customWidth="1"/>
    <col min="4355" max="4356" width="9.140625" style="7"/>
    <col min="4357" max="4357" width="12.7109375" style="7" customWidth="1"/>
    <col min="4358" max="4605" width="9.140625" style="7"/>
    <col min="4606" max="4606" width="9" style="7" bestFit="1" customWidth="1"/>
    <col min="4607" max="4607" width="91.140625" style="7" customWidth="1"/>
    <col min="4608" max="4608" width="16.5703125" style="7" bestFit="1" customWidth="1"/>
    <col min="4609" max="4609" width="17.5703125" style="7" customWidth="1"/>
    <col min="4610" max="4610" width="16.42578125" style="7" customWidth="1"/>
    <col min="4611" max="4612" width="9.140625" style="7"/>
    <col min="4613" max="4613" width="12.7109375" style="7" customWidth="1"/>
    <col min="4614" max="4861" width="9.140625" style="7"/>
    <col min="4862" max="4862" width="9" style="7" bestFit="1" customWidth="1"/>
    <col min="4863" max="4863" width="91.140625" style="7" customWidth="1"/>
    <col min="4864" max="4864" width="16.5703125" style="7" bestFit="1" customWidth="1"/>
    <col min="4865" max="4865" width="17.5703125" style="7" customWidth="1"/>
    <col min="4866" max="4866" width="16.42578125" style="7" customWidth="1"/>
    <col min="4867" max="4868" width="9.140625" style="7"/>
    <col min="4869" max="4869" width="12.7109375" style="7" customWidth="1"/>
    <col min="4870" max="5117" width="9.140625" style="7"/>
    <col min="5118" max="5118" width="9" style="7" bestFit="1" customWidth="1"/>
    <col min="5119" max="5119" width="91.140625" style="7" customWidth="1"/>
    <col min="5120" max="5120" width="16.5703125" style="7" bestFit="1" customWidth="1"/>
    <col min="5121" max="5121" width="17.5703125" style="7" customWidth="1"/>
    <col min="5122" max="5122" width="16.42578125" style="7" customWidth="1"/>
    <col min="5123" max="5124" width="9.140625" style="7"/>
    <col min="5125" max="5125" width="12.7109375" style="7" customWidth="1"/>
    <col min="5126" max="5373" width="9.140625" style="7"/>
    <col min="5374" max="5374" width="9" style="7" bestFit="1" customWidth="1"/>
    <col min="5375" max="5375" width="91.140625" style="7" customWidth="1"/>
    <col min="5376" max="5376" width="16.5703125" style="7" bestFit="1" customWidth="1"/>
    <col min="5377" max="5377" width="17.5703125" style="7" customWidth="1"/>
    <col min="5378" max="5378" width="16.42578125" style="7" customWidth="1"/>
    <col min="5379" max="5380" width="9.140625" style="7"/>
    <col min="5381" max="5381" width="12.7109375" style="7" customWidth="1"/>
    <col min="5382" max="5629" width="9.140625" style="7"/>
    <col min="5630" max="5630" width="9" style="7" bestFit="1" customWidth="1"/>
    <col min="5631" max="5631" width="91.140625" style="7" customWidth="1"/>
    <col min="5632" max="5632" width="16.5703125" style="7" bestFit="1" customWidth="1"/>
    <col min="5633" max="5633" width="17.5703125" style="7" customWidth="1"/>
    <col min="5634" max="5634" width="16.42578125" style="7" customWidth="1"/>
    <col min="5635" max="5636" width="9.140625" style="7"/>
    <col min="5637" max="5637" width="12.7109375" style="7" customWidth="1"/>
    <col min="5638" max="5885" width="9.140625" style="7"/>
    <col min="5886" max="5886" width="9" style="7" bestFit="1" customWidth="1"/>
    <col min="5887" max="5887" width="91.140625" style="7" customWidth="1"/>
    <col min="5888" max="5888" width="16.5703125" style="7" bestFit="1" customWidth="1"/>
    <col min="5889" max="5889" width="17.5703125" style="7" customWidth="1"/>
    <col min="5890" max="5890" width="16.42578125" style="7" customWidth="1"/>
    <col min="5891" max="5892" width="9.140625" style="7"/>
    <col min="5893" max="5893" width="12.7109375" style="7" customWidth="1"/>
    <col min="5894" max="6141" width="9.140625" style="7"/>
    <col min="6142" max="6142" width="9" style="7" bestFit="1" customWidth="1"/>
    <col min="6143" max="6143" width="91.140625" style="7" customWidth="1"/>
    <col min="6144" max="6144" width="16.5703125" style="7" bestFit="1" customWidth="1"/>
    <col min="6145" max="6145" width="17.5703125" style="7" customWidth="1"/>
    <col min="6146" max="6146" width="16.42578125" style="7" customWidth="1"/>
    <col min="6147" max="6148" width="9.140625" style="7"/>
    <col min="6149" max="6149" width="12.7109375" style="7" customWidth="1"/>
    <col min="6150" max="6397" width="9.140625" style="7"/>
    <col min="6398" max="6398" width="9" style="7" bestFit="1" customWidth="1"/>
    <col min="6399" max="6399" width="91.140625" style="7" customWidth="1"/>
    <col min="6400" max="6400" width="16.5703125" style="7" bestFit="1" customWidth="1"/>
    <col min="6401" max="6401" width="17.5703125" style="7" customWidth="1"/>
    <col min="6402" max="6402" width="16.42578125" style="7" customWidth="1"/>
    <col min="6403" max="6404" width="9.140625" style="7"/>
    <col min="6405" max="6405" width="12.7109375" style="7" customWidth="1"/>
    <col min="6406" max="6653" width="9.140625" style="7"/>
    <col min="6654" max="6654" width="9" style="7" bestFit="1" customWidth="1"/>
    <col min="6655" max="6655" width="91.140625" style="7" customWidth="1"/>
    <col min="6656" max="6656" width="16.5703125" style="7" bestFit="1" customWidth="1"/>
    <col min="6657" max="6657" width="17.5703125" style="7" customWidth="1"/>
    <col min="6658" max="6658" width="16.42578125" style="7" customWidth="1"/>
    <col min="6659" max="6660" width="9.140625" style="7"/>
    <col min="6661" max="6661" width="12.7109375" style="7" customWidth="1"/>
    <col min="6662" max="6909" width="9.140625" style="7"/>
    <col min="6910" max="6910" width="9" style="7" bestFit="1" customWidth="1"/>
    <col min="6911" max="6911" width="91.140625" style="7" customWidth="1"/>
    <col min="6912" max="6912" width="16.5703125" style="7" bestFit="1" customWidth="1"/>
    <col min="6913" max="6913" width="17.5703125" style="7" customWidth="1"/>
    <col min="6914" max="6914" width="16.42578125" style="7" customWidth="1"/>
    <col min="6915" max="6916" width="9.140625" style="7"/>
    <col min="6917" max="6917" width="12.7109375" style="7" customWidth="1"/>
    <col min="6918" max="7165" width="9.140625" style="7"/>
    <col min="7166" max="7166" width="9" style="7" bestFit="1" customWidth="1"/>
    <col min="7167" max="7167" width="91.140625" style="7" customWidth="1"/>
    <col min="7168" max="7168" width="16.5703125" style="7" bestFit="1" customWidth="1"/>
    <col min="7169" max="7169" width="17.5703125" style="7" customWidth="1"/>
    <col min="7170" max="7170" width="16.42578125" style="7" customWidth="1"/>
    <col min="7171" max="7172" width="9.140625" style="7"/>
    <col min="7173" max="7173" width="12.7109375" style="7" customWidth="1"/>
    <col min="7174" max="7421" width="9.140625" style="7"/>
    <col min="7422" max="7422" width="9" style="7" bestFit="1" customWidth="1"/>
    <col min="7423" max="7423" width="91.140625" style="7" customWidth="1"/>
    <col min="7424" max="7424" width="16.5703125" style="7" bestFit="1" customWidth="1"/>
    <col min="7425" max="7425" width="17.5703125" style="7" customWidth="1"/>
    <col min="7426" max="7426" width="16.42578125" style="7" customWidth="1"/>
    <col min="7427" max="7428" width="9.140625" style="7"/>
    <col min="7429" max="7429" width="12.7109375" style="7" customWidth="1"/>
    <col min="7430" max="7677" width="9.140625" style="7"/>
    <col min="7678" max="7678" width="9" style="7" bestFit="1" customWidth="1"/>
    <col min="7679" max="7679" width="91.140625" style="7" customWidth="1"/>
    <col min="7680" max="7680" width="16.5703125" style="7" bestFit="1" customWidth="1"/>
    <col min="7681" max="7681" width="17.5703125" style="7" customWidth="1"/>
    <col min="7682" max="7682" width="16.42578125" style="7" customWidth="1"/>
    <col min="7683" max="7684" width="9.140625" style="7"/>
    <col min="7685" max="7685" width="12.7109375" style="7" customWidth="1"/>
    <col min="7686" max="7933" width="9.140625" style="7"/>
    <col min="7934" max="7934" width="9" style="7" bestFit="1" customWidth="1"/>
    <col min="7935" max="7935" width="91.140625" style="7" customWidth="1"/>
    <col min="7936" max="7936" width="16.5703125" style="7" bestFit="1" customWidth="1"/>
    <col min="7937" max="7937" width="17.5703125" style="7" customWidth="1"/>
    <col min="7938" max="7938" width="16.42578125" style="7" customWidth="1"/>
    <col min="7939" max="7940" width="9.140625" style="7"/>
    <col min="7941" max="7941" width="12.7109375" style="7" customWidth="1"/>
    <col min="7942" max="8189" width="9.140625" style="7"/>
    <col min="8190" max="8190" width="9" style="7" bestFit="1" customWidth="1"/>
    <col min="8191" max="8191" width="91.140625" style="7" customWidth="1"/>
    <col min="8192" max="8192" width="16.5703125" style="7" bestFit="1" customWidth="1"/>
    <col min="8193" max="8193" width="17.5703125" style="7" customWidth="1"/>
    <col min="8194" max="8194" width="16.42578125" style="7" customWidth="1"/>
    <col min="8195" max="8196" width="9.140625" style="7"/>
    <col min="8197" max="8197" width="12.7109375" style="7" customWidth="1"/>
    <col min="8198" max="8445" width="9.140625" style="7"/>
    <col min="8446" max="8446" width="9" style="7" bestFit="1" customWidth="1"/>
    <col min="8447" max="8447" width="91.140625" style="7" customWidth="1"/>
    <col min="8448" max="8448" width="16.5703125" style="7" bestFit="1" customWidth="1"/>
    <col min="8449" max="8449" width="17.5703125" style="7" customWidth="1"/>
    <col min="8450" max="8450" width="16.42578125" style="7" customWidth="1"/>
    <col min="8451" max="8452" width="9.140625" style="7"/>
    <col min="8453" max="8453" width="12.7109375" style="7" customWidth="1"/>
    <col min="8454" max="8701" width="9.140625" style="7"/>
    <col min="8702" max="8702" width="9" style="7" bestFit="1" customWidth="1"/>
    <col min="8703" max="8703" width="91.140625" style="7" customWidth="1"/>
    <col min="8704" max="8704" width="16.5703125" style="7" bestFit="1" customWidth="1"/>
    <col min="8705" max="8705" width="17.5703125" style="7" customWidth="1"/>
    <col min="8706" max="8706" width="16.42578125" style="7" customWidth="1"/>
    <col min="8707" max="8708" width="9.140625" style="7"/>
    <col min="8709" max="8709" width="12.7109375" style="7" customWidth="1"/>
    <col min="8710" max="8957" width="9.140625" style="7"/>
    <col min="8958" max="8958" width="9" style="7" bestFit="1" customWidth="1"/>
    <col min="8959" max="8959" width="91.140625" style="7" customWidth="1"/>
    <col min="8960" max="8960" width="16.5703125" style="7" bestFit="1" customWidth="1"/>
    <col min="8961" max="8961" width="17.5703125" style="7" customWidth="1"/>
    <col min="8962" max="8962" width="16.42578125" style="7" customWidth="1"/>
    <col min="8963" max="8964" width="9.140625" style="7"/>
    <col min="8965" max="8965" width="12.7109375" style="7" customWidth="1"/>
    <col min="8966" max="9213" width="9.140625" style="7"/>
    <col min="9214" max="9214" width="9" style="7" bestFit="1" customWidth="1"/>
    <col min="9215" max="9215" width="91.140625" style="7" customWidth="1"/>
    <col min="9216" max="9216" width="16.5703125" style="7" bestFit="1" customWidth="1"/>
    <col min="9217" max="9217" width="17.5703125" style="7" customWidth="1"/>
    <col min="9218" max="9218" width="16.42578125" style="7" customWidth="1"/>
    <col min="9219" max="9220" width="9.140625" style="7"/>
    <col min="9221" max="9221" width="12.7109375" style="7" customWidth="1"/>
    <col min="9222" max="9469" width="9.140625" style="7"/>
    <col min="9470" max="9470" width="9" style="7" bestFit="1" customWidth="1"/>
    <col min="9471" max="9471" width="91.140625" style="7" customWidth="1"/>
    <col min="9472" max="9472" width="16.5703125" style="7" bestFit="1" customWidth="1"/>
    <col min="9473" max="9473" width="17.5703125" style="7" customWidth="1"/>
    <col min="9474" max="9474" width="16.42578125" style="7" customWidth="1"/>
    <col min="9475" max="9476" width="9.140625" style="7"/>
    <col min="9477" max="9477" width="12.7109375" style="7" customWidth="1"/>
    <col min="9478" max="9725" width="9.140625" style="7"/>
    <col min="9726" max="9726" width="9" style="7" bestFit="1" customWidth="1"/>
    <col min="9727" max="9727" width="91.140625" style="7" customWidth="1"/>
    <col min="9728" max="9728" width="16.5703125" style="7" bestFit="1" customWidth="1"/>
    <col min="9729" max="9729" width="17.5703125" style="7" customWidth="1"/>
    <col min="9730" max="9730" width="16.42578125" style="7" customWidth="1"/>
    <col min="9731" max="9732" width="9.140625" style="7"/>
    <col min="9733" max="9733" width="12.7109375" style="7" customWidth="1"/>
    <col min="9734" max="9981" width="9.140625" style="7"/>
    <col min="9982" max="9982" width="9" style="7" bestFit="1" customWidth="1"/>
    <col min="9983" max="9983" width="91.140625" style="7" customWidth="1"/>
    <col min="9984" max="9984" width="16.5703125" style="7" bestFit="1" customWidth="1"/>
    <col min="9985" max="9985" width="17.5703125" style="7" customWidth="1"/>
    <col min="9986" max="9986" width="16.42578125" style="7" customWidth="1"/>
    <col min="9987" max="9988" width="9.140625" style="7"/>
    <col min="9989" max="9989" width="12.7109375" style="7" customWidth="1"/>
    <col min="9990" max="10237" width="9.140625" style="7"/>
    <col min="10238" max="10238" width="9" style="7" bestFit="1" customWidth="1"/>
    <col min="10239" max="10239" width="91.140625" style="7" customWidth="1"/>
    <col min="10240" max="10240" width="16.5703125" style="7" bestFit="1" customWidth="1"/>
    <col min="10241" max="10241" width="17.5703125" style="7" customWidth="1"/>
    <col min="10242" max="10242" width="16.42578125" style="7" customWidth="1"/>
    <col min="10243" max="10244" width="9.140625" style="7"/>
    <col min="10245" max="10245" width="12.7109375" style="7" customWidth="1"/>
    <col min="10246" max="10493" width="9.140625" style="7"/>
    <col min="10494" max="10494" width="9" style="7" bestFit="1" customWidth="1"/>
    <col min="10495" max="10495" width="91.140625" style="7" customWidth="1"/>
    <col min="10496" max="10496" width="16.5703125" style="7" bestFit="1" customWidth="1"/>
    <col min="10497" max="10497" width="17.5703125" style="7" customWidth="1"/>
    <col min="10498" max="10498" width="16.42578125" style="7" customWidth="1"/>
    <col min="10499" max="10500" width="9.140625" style="7"/>
    <col min="10501" max="10501" width="12.7109375" style="7" customWidth="1"/>
    <col min="10502" max="10749" width="9.140625" style="7"/>
    <col min="10750" max="10750" width="9" style="7" bestFit="1" customWidth="1"/>
    <col min="10751" max="10751" width="91.140625" style="7" customWidth="1"/>
    <col min="10752" max="10752" width="16.5703125" style="7" bestFit="1" customWidth="1"/>
    <col min="10753" max="10753" width="17.5703125" style="7" customWidth="1"/>
    <col min="10754" max="10754" width="16.42578125" style="7" customWidth="1"/>
    <col min="10755" max="10756" width="9.140625" style="7"/>
    <col min="10757" max="10757" width="12.7109375" style="7" customWidth="1"/>
    <col min="10758" max="11005" width="9.140625" style="7"/>
    <col min="11006" max="11006" width="9" style="7" bestFit="1" customWidth="1"/>
    <col min="11007" max="11007" width="91.140625" style="7" customWidth="1"/>
    <col min="11008" max="11008" width="16.5703125" style="7" bestFit="1" customWidth="1"/>
    <col min="11009" max="11009" width="17.5703125" style="7" customWidth="1"/>
    <col min="11010" max="11010" width="16.42578125" style="7" customWidth="1"/>
    <col min="11011" max="11012" width="9.140625" style="7"/>
    <col min="11013" max="11013" width="12.7109375" style="7" customWidth="1"/>
    <col min="11014" max="11261" width="9.140625" style="7"/>
    <col min="11262" max="11262" width="9" style="7" bestFit="1" customWidth="1"/>
    <col min="11263" max="11263" width="91.140625" style="7" customWidth="1"/>
    <col min="11264" max="11264" width="16.5703125" style="7" bestFit="1" customWidth="1"/>
    <col min="11265" max="11265" width="17.5703125" style="7" customWidth="1"/>
    <col min="11266" max="11266" width="16.42578125" style="7" customWidth="1"/>
    <col min="11267" max="11268" width="9.140625" style="7"/>
    <col min="11269" max="11269" width="12.7109375" style="7" customWidth="1"/>
    <col min="11270" max="11517" width="9.140625" style="7"/>
    <col min="11518" max="11518" width="9" style="7" bestFit="1" customWidth="1"/>
    <col min="11519" max="11519" width="91.140625" style="7" customWidth="1"/>
    <col min="11520" max="11520" width="16.5703125" style="7" bestFit="1" customWidth="1"/>
    <col min="11521" max="11521" width="17.5703125" style="7" customWidth="1"/>
    <col min="11522" max="11522" width="16.42578125" style="7" customWidth="1"/>
    <col min="11523" max="11524" width="9.140625" style="7"/>
    <col min="11525" max="11525" width="12.7109375" style="7" customWidth="1"/>
    <col min="11526" max="11773" width="9.140625" style="7"/>
    <col min="11774" max="11774" width="9" style="7" bestFit="1" customWidth="1"/>
    <col min="11775" max="11775" width="91.140625" style="7" customWidth="1"/>
    <col min="11776" max="11776" width="16.5703125" style="7" bestFit="1" customWidth="1"/>
    <col min="11777" max="11777" width="17.5703125" style="7" customWidth="1"/>
    <col min="11778" max="11778" width="16.42578125" style="7" customWidth="1"/>
    <col min="11779" max="11780" width="9.140625" style="7"/>
    <col min="11781" max="11781" width="12.7109375" style="7" customWidth="1"/>
    <col min="11782" max="12029" width="9.140625" style="7"/>
    <col min="12030" max="12030" width="9" style="7" bestFit="1" customWidth="1"/>
    <col min="12031" max="12031" width="91.140625" style="7" customWidth="1"/>
    <col min="12032" max="12032" width="16.5703125" style="7" bestFit="1" customWidth="1"/>
    <col min="12033" max="12033" width="17.5703125" style="7" customWidth="1"/>
    <col min="12034" max="12034" width="16.42578125" style="7" customWidth="1"/>
    <col min="12035" max="12036" width="9.140625" style="7"/>
    <col min="12037" max="12037" width="12.7109375" style="7" customWidth="1"/>
    <col min="12038" max="12285" width="9.140625" style="7"/>
    <col min="12286" max="12286" width="9" style="7" bestFit="1" customWidth="1"/>
    <col min="12287" max="12287" width="91.140625" style="7" customWidth="1"/>
    <col min="12288" max="12288" width="16.5703125" style="7" bestFit="1" customWidth="1"/>
    <col min="12289" max="12289" width="17.5703125" style="7" customWidth="1"/>
    <col min="12290" max="12290" width="16.42578125" style="7" customWidth="1"/>
    <col min="12291" max="12292" width="9.140625" style="7"/>
    <col min="12293" max="12293" width="12.7109375" style="7" customWidth="1"/>
    <col min="12294" max="12541" width="9.140625" style="7"/>
    <col min="12542" max="12542" width="9" style="7" bestFit="1" customWidth="1"/>
    <col min="12543" max="12543" width="91.140625" style="7" customWidth="1"/>
    <col min="12544" max="12544" width="16.5703125" style="7" bestFit="1" customWidth="1"/>
    <col min="12545" max="12545" width="17.5703125" style="7" customWidth="1"/>
    <col min="12546" max="12546" width="16.42578125" style="7" customWidth="1"/>
    <col min="12547" max="12548" width="9.140625" style="7"/>
    <col min="12549" max="12549" width="12.7109375" style="7" customWidth="1"/>
    <col min="12550" max="12797" width="9.140625" style="7"/>
    <col min="12798" max="12798" width="9" style="7" bestFit="1" customWidth="1"/>
    <col min="12799" max="12799" width="91.140625" style="7" customWidth="1"/>
    <col min="12800" max="12800" width="16.5703125" style="7" bestFit="1" customWidth="1"/>
    <col min="12801" max="12801" width="17.5703125" style="7" customWidth="1"/>
    <col min="12802" max="12802" width="16.42578125" style="7" customWidth="1"/>
    <col min="12803" max="12804" width="9.140625" style="7"/>
    <col min="12805" max="12805" width="12.7109375" style="7" customWidth="1"/>
    <col min="12806" max="13053" width="9.140625" style="7"/>
    <col min="13054" max="13054" width="9" style="7" bestFit="1" customWidth="1"/>
    <col min="13055" max="13055" width="91.140625" style="7" customWidth="1"/>
    <col min="13056" max="13056" width="16.5703125" style="7" bestFit="1" customWidth="1"/>
    <col min="13057" max="13057" width="17.5703125" style="7" customWidth="1"/>
    <col min="13058" max="13058" width="16.42578125" style="7" customWidth="1"/>
    <col min="13059" max="13060" width="9.140625" style="7"/>
    <col min="13061" max="13061" width="12.7109375" style="7" customWidth="1"/>
    <col min="13062" max="13309" width="9.140625" style="7"/>
    <col min="13310" max="13310" width="9" style="7" bestFit="1" customWidth="1"/>
    <col min="13311" max="13311" width="91.140625" style="7" customWidth="1"/>
    <col min="13312" max="13312" width="16.5703125" style="7" bestFit="1" customWidth="1"/>
    <col min="13313" max="13313" width="17.5703125" style="7" customWidth="1"/>
    <col min="13314" max="13314" width="16.42578125" style="7" customWidth="1"/>
    <col min="13315" max="13316" width="9.140625" style="7"/>
    <col min="13317" max="13317" width="12.7109375" style="7" customWidth="1"/>
    <col min="13318" max="13565" width="9.140625" style="7"/>
    <col min="13566" max="13566" width="9" style="7" bestFit="1" customWidth="1"/>
    <col min="13567" max="13567" width="91.140625" style="7" customWidth="1"/>
    <col min="13568" max="13568" width="16.5703125" style="7" bestFit="1" customWidth="1"/>
    <col min="13569" max="13569" width="17.5703125" style="7" customWidth="1"/>
    <col min="13570" max="13570" width="16.42578125" style="7" customWidth="1"/>
    <col min="13571" max="13572" width="9.140625" style="7"/>
    <col min="13573" max="13573" width="12.7109375" style="7" customWidth="1"/>
    <col min="13574" max="13821" width="9.140625" style="7"/>
    <col min="13822" max="13822" width="9" style="7" bestFit="1" customWidth="1"/>
    <col min="13823" max="13823" width="91.140625" style="7" customWidth="1"/>
    <col min="13824" max="13824" width="16.5703125" style="7" bestFit="1" customWidth="1"/>
    <col min="13825" max="13825" width="17.5703125" style="7" customWidth="1"/>
    <col min="13826" max="13826" width="16.42578125" style="7" customWidth="1"/>
    <col min="13827" max="13828" width="9.140625" style="7"/>
    <col min="13829" max="13829" width="12.7109375" style="7" customWidth="1"/>
    <col min="13830" max="14077" width="9.140625" style="7"/>
    <col min="14078" max="14078" width="9" style="7" bestFit="1" customWidth="1"/>
    <col min="14079" max="14079" width="91.140625" style="7" customWidth="1"/>
    <col min="14080" max="14080" width="16.5703125" style="7" bestFit="1" customWidth="1"/>
    <col min="14081" max="14081" width="17.5703125" style="7" customWidth="1"/>
    <col min="14082" max="14082" width="16.42578125" style="7" customWidth="1"/>
    <col min="14083" max="14084" width="9.140625" style="7"/>
    <col min="14085" max="14085" width="12.7109375" style="7" customWidth="1"/>
    <col min="14086" max="14333" width="9.140625" style="7"/>
    <col min="14334" max="14334" width="9" style="7" bestFit="1" customWidth="1"/>
    <col min="14335" max="14335" width="91.140625" style="7" customWidth="1"/>
    <col min="14336" max="14336" width="16.5703125" style="7" bestFit="1" customWidth="1"/>
    <col min="14337" max="14337" width="17.5703125" style="7" customWidth="1"/>
    <col min="14338" max="14338" width="16.42578125" style="7" customWidth="1"/>
    <col min="14339" max="14340" width="9.140625" style="7"/>
    <col min="14341" max="14341" width="12.7109375" style="7" customWidth="1"/>
    <col min="14342" max="14589" width="9.140625" style="7"/>
    <col min="14590" max="14590" width="9" style="7" bestFit="1" customWidth="1"/>
    <col min="14591" max="14591" width="91.140625" style="7" customWidth="1"/>
    <col min="14592" max="14592" width="16.5703125" style="7" bestFit="1" customWidth="1"/>
    <col min="14593" max="14593" width="17.5703125" style="7" customWidth="1"/>
    <col min="14594" max="14594" width="16.42578125" style="7" customWidth="1"/>
    <col min="14595" max="14596" width="9.140625" style="7"/>
    <col min="14597" max="14597" width="12.7109375" style="7" customWidth="1"/>
    <col min="14598" max="14845" width="9.140625" style="7"/>
    <col min="14846" max="14846" width="9" style="7" bestFit="1" customWidth="1"/>
    <col min="14847" max="14847" width="91.140625" style="7" customWidth="1"/>
    <col min="14848" max="14848" width="16.5703125" style="7" bestFit="1" customWidth="1"/>
    <col min="14849" max="14849" width="17.5703125" style="7" customWidth="1"/>
    <col min="14850" max="14850" width="16.42578125" style="7" customWidth="1"/>
    <col min="14851" max="14852" width="9.140625" style="7"/>
    <col min="14853" max="14853" width="12.7109375" style="7" customWidth="1"/>
    <col min="14854" max="15101" width="9.140625" style="7"/>
    <col min="15102" max="15102" width="9" style="7" bestFit="1" customWidth="1"/>
    <col min="15103" max="15103" width="91.140625" style="7" customWidth="1"/>
    <col min="15104" max="15104" width="16.5703125" style="7" bestFit="1" customWidth="1"/>
    <col min="15105" max="15105" width="17.5703125" style="7" customWidth="1"/>
    <col min="15106" max="15106" width="16.42578125" style="7" customWidth="1"/>
    <col min="15107" max="15108" width="9.140625" style="7"/>
    <col min="15109" max="15109" width="12.7109375" style="7" customWidth="1"/>
    <col min="15110" max="15357" width="9.140625" style="7"/>
    <col min="15358" max="15358" width="9" style="7" bestFit="1" customWidth="1"/>
    <col min="15359" max="15359" width="91.140625" style="7" customWidth="1"/>
    <col min="15360" max="15360" width="16.5703125" style="7" bestFit="1" customWidth="1"/>
    <col min="15361" max="15361" width="17.5703125" style="7" customWidth="1"/>
    <col min="15362" max="15362" width="16.42578125" style="7" customWidth="1"/>
    <col min="15363" max="15364" width="9.140625" style="7"/>
    <col min="15365" max="15365" width="12.7109375" style="7" customWidth="1"/>
    <col min="15366" max="15613" width="9.140625" style="7"/>
    <col min="15614" max="15614" width="9" style="7" bestFit="1" customWidth="1"/>
    <col min="15615" max="15615" width="91.140625" style="7" customWidth="1"/>
    <col min="15616" max="15616" width="16.5703125" style="7" bestFit="1" customWidth="1"/>
    <col min="15617" max="15617" width="17.5703125" style="7" customWidth="1"/>
    <col min="15618" max="15618" width="16.42578125" style="7" customWidth="1"/>
    <col min="15619" max="15620" width="9.140625" style="7"/>
    <col min="15621" max="15621" width="12.7109375" style="7" customWidth="1"/>
    <col min="15622" max="15869" width="9.140625" style="7"/>
    <col min="15870" max="15870" width="9" style="7" bestFit="1" customWidth="1"/>
    <col min="15871" max="15871" width="91.140625" style="7" customWidth="1"/>
    <col min="15872" max="15872" width="16.5703125" style="7" bestFit="1" customWidth="1"/>
    <col min="15873" max="15873" width="17.5703125" style="7" customWidth="1"/>
    <col min="15874" max="15874" width="16.42578125" style="7" customWidth="1"/>
    <col min="15875" max="15876" width="9.140625" style="7"/>
    <col min="15877" max="15877" width="12.7109375" style="7" customWidth="1"/>
    <col min="15878" max="16125" width="9.140625" style="7"/>
    <col min="16126" max="16126" width="9" style="7" bestFit="1" customWidth="1"/>
    <col min="16127" max="16127" width="91.140625" style="7" customWidth="1"/>
    <col min="16128" max="16128" width="16.5703125" style="7" bestFit="1" customWidth="1"/>
    <col min="16129" max="16129" width="17.5703125" style="7" customWidth="1"/>
    <col min="16130" max="16130" width="16.42578125" style="7" customWidth="1"/>
    <col min="16131" max="16132" width="9.140625" style="7"/>
    <col min="16133" max="16133" width="12.7109375" style="7" customWidth="1"/>
    <col min="16134" max="16384" width="9.140625" style="7"/>
  </cols>
  <sheetData>
    <row r="2" spans="1:6" x14ac:dyDescent="0.25">
      <c r="C2" s="7" t="s">
        <v>30</v>
      </c>
      <c r="D2" s="7" t="s">
        <v>27</v>
      </c>
      <c r="E2" s="7" t="s">
        <v>28</v>
      </c>
      <c r="F2" s="7" t="s">
        <v>29</v>
      </c>
    </row>
    <row r="3" spans="1:6" ht="27" x14ac:dyDescent="0.25">
      <c r="A3" s="8">
        <v>1</v>
      </c>
      <c r="B3" s="9" t="s">
        <v>23</v>
      </c>
      <c r="C3" s="10" t="e">
        <f>выравнивание!#REF!</f>
        <v>#REF!</v>
      </c>
      <c r="D3" s="10">
        <f>выравнивание!C17</f>
        <v>2989000</v>
      </c>
      <c r="E3" s="10">
        <f>выравнивание!D17</f>
        <v>2989000</v>
      </c>
      <c r="F3" s="10">
        <f>выравнивание!E17</f>
        <v>100</v>
      </c>
    </row>
    <row r="4" spans="1:6" ht="27" x14ac:dyDescent="0.25">
      <c r="A4" s="8">
        <f>A3+1</f>
        <v>2</v>
      </c>
      <c r="B4" s="9" t="s">
        <v>24</v>
      </c>
      <c r="C4" s="20">
        <f>'сбалансиров. за счет района'!B17</f>
        <v>3000000</v>
      </c>
      <c r="D4" s="20">
        <f>'сбалансиров. за счет района'!C17</f>
        <v>20468064.999999996</v>
      </c>
      <c r="E4" s="20">
        <f>'сбалансиров. за счет района'!D17</f>
        <v>20468064.999999996</v>
      </c>
      <c r="F4" s="20">
        <f>'сбалансиров. за счет района'!E17</f>
        <v>100</v>
      </c>
    </row>
    <row r="5" spans="1:6" ht="27" x14ac:dyDescent="0.25">
      <c r="A5" s="8">
        <f t="shared" ref="A5:A8" si="0">A4+1</f>
        <v>3</v>
      </c>
      <c r="B5" s="9" t="s">
        <v>15</v>
      </c>
      <c r="C5" s="10" t="e">
        <f>#REF!</f>
        <v>#REF!</v>
      </c>
      <c r="D5" s="10" t="e">
        <f>#REF!</f>
        <v>#REF!</v>
      </c>
      <c r="E5" s="10" t="e">
        <f>#REF!</f>
        <v>#REF!</v>
      </c>
      <c r="F5" s="10" t="e">
        <f>#REF!</f>
        <v>#REF!</v>
      </c>
    </row>
    <row r="6" spans="1:6" ht="67.5" x14ac:dyDescent="0.25">
      <c r="A6" s="8">
        <f t="shared" si="0"/>
        <v>4</v>
      </c>
      <c r="B6" s="9" t="s">
        <v>16</v>
      </c>
      <c r="C6" s="10" t="e">
        <f>#REF!</f>
        <v>#REF!</v>
      </c>
      <c r="D6" s="10" t="e">
        <f>#REF!</f>
        <v>#REF!</v>
      </c>
      <c r="E6" s="10" t="e">
        <f>#REF!</f>
        <v>#REF!</v>
      </c>
      <c r="F6" s="10" t="e">
        <f>#REF!</f>
        <v>#REF!</v>
      </c>
    </row>
    <row r="7" spans="1:6" ht="27" x14ac:dyDescent="0.25">
      <c r="A7" s="8">
        <f t="shared" si="0"/>
        <v>5</v>
      </c>
      <c r="B7" s="9" t="s">
        <v>25</v>
      </c>
      <c r="C7" s="10">
        <f>дор.фонд!B17</f>
        <v>3569700</v>
      </c>
      <c r="D7" s="10">
        <f>дор.фонд!C17</f>
        <v>3569700</v>
      </c>
      <c r="E7" s="10">
        <f>дор.фонд!D17</f>
        <v>3246489.32</v>
      </c>
      <c r="F7" s="10">
        <f>дор.фонд!E17</f>
        <v>90.945718687844916</v>
      </c>
    </row>
    <row r="8" spans="1:6" ht="27" x14ac:dyDescent="0.25">
      <c r="A8" s="8">
        <f t="shared" si="0"/>
        <v>6</v>
      </c>
      <c r="B8" s="9" t="s">
        <v>32</v>
      </c>
      <c r="C8" s="10">
        <f>окр.среда!B20</f>
        <v>1293100</v>
      </c>
      <c r="D8" s="10">
        <f>окр.среда!C20</f>
        <v>2733550.35</v>
      </c>
      <c r="E8" s="10" t="e">
        <f>#REF!</f>
        <v>#REF!</v>
      </c>
      <c r="F8" s="10" t="e">
        <f>#REF!</f>
        <v>#REF!</v>
      </c>
    </row>
    <row r="9" spans="1:6" x14ac:dyDescent="0.25">
      <c r="A9" s="8"/>
      <c r="B9" s="9" t="s">
        <v>17</v>
      </c>
      <c r="C9" s="10" t="e">
        <f>C3+C4+C5+C6+C7+C8</f>
        <v>#REF!</v>
      </c>
      <c r="D9" s="10" t="e">
        <f>D3+D4+D5+D6+D7+D8</f>
        <v>#REF!</v>
      </c>
      <c r="E9" s="10" t="e">
        <f t="shared" ref="E9" si="1">E3+E4+E5+E6+E7+E8</f>
        <v>#REF!</v>
      </c>
      <c r="F9" s="10"/>
    </row>
    <row r="10" spans="1:6" x14ac:dyDescent="0.25">
      <c r="A10" s="11"/>
      <c r="C10" s="12" t="e">
        <f>SUM(C3:C8)</f>
        <v>#REF!</v>
      </c>
      <c r="D10" s="12" t="e">
        <f>SUM(D3:D8)</f>
        <v>#REF!</v>
      </c>
      <c r="E10" s="12" t="e">
        <f>SUM(E3:E8)</f>
        <v>#REF!</v>
      </c>
      <c r="F10" s="12"/>
    </row>
    <row r="11" spans="1:6" x14ac:dyDescent="0.25">
      <c r="A11" s="11"/>
      <c r="B11" s="13" t="s">
        <v>18</v>
      </c>
      <c r="C11" s="14" t="e">
        <f>C3+C4</f>
        <v>#REF!</v>
      </c>
      <c r="D11" s="14">
        <f>D3+D4</f>
        <v>23457064.999999996</v>
      </c>
      <c r="E11" s="14">
        <f>E3+E4</f>
        <v>23457064.999999996</v>
      </c>
      <c r="F11" s="14"/>
    </row>
    <row r="12" spans="1:6" x14ac:dyDescent="0.25">
      <c r="A12" s="11"/>
      <c r="B12" s="13" t="s">
        <v>19</v>
      </c>
      <c r="C12" s="14" t="e">
        <f>C5+C6</f>
        <v>#REF!</v>
      </c>
      <c r="D12" s="14" t="e">
        <f>D5+D6</f>
        <v>#REF!</v>
      </c>
      <c r="E12" s="14" t="e">
        <f t="shared" ref="E12" si="2">E5+E6</f>
        <v>#REF!</v>
      </c>
      <c r="F12" s="14"/>
    </row>
    <row r="13" spans="1:6" x14ac:dyDescent="0.25">
      <c r="A13" s="11"/>
      <c r="B13" s="13" t="s">
        <v>20</v>
      </c>
      <c r="C13" s="14"/>
      <c r="D13" s="14"/>
      <c r="E13" s="14"/>
      <c r="F13" s="14"/>
    </row>
    <row r="14" spans="1:6" x14ac:dyDescent="0.25">
      <c r="A14" s="11"/>
      <c r="B14" s="13" t="s">
        <v>21</v>
      </c>
      <c r="C14" s="14">
        <f>C7+C8</f>
        <v>4862800</v>
      </c>
      <c r="D14" s="14">
        <f>D7+D8</f>
        <v>6303250.3499999996</v>
      </c>
      <c r="E14" s="14" t="e">
        <f t="shared" ref="E14" si="3">E7+E8</f>
        <v>#REF!</v>
      </c>
      <c r="F14" s="14"/>
    </row>
    <row r="15" spans="1:6" x14ac:dyDescent="0.25">
      <c r="B15" s="13" t="s">
        <v>22</v>
      </c>
      <c r="C15" s="14" t="e">
        <f>C11+C12+C13+C14</f>
        <v>#REF!</v>
      </c>
      <c r="D15" s="14" t="e">
        <f>D11+D12+D13+D14</f>
        <v>#REF!</v>
      </c>
      <c r="E15" s="14" t="e">
        <f>E11+E12+E13+E14</f>
        <v>#REF!</v>
      </c>
      <c r="F15" s="14"/>
    </row>
    <row r="16" spans="1:6" x14ac:dyDescent="0.25">
      <c r="B16" s="15"/>
      <c r="C16" s="15"/>
      <c r="D16" s="15"/>
      <c r="E16" s="15"/>
      <c r="F16" s="15"/>
    </row>
    <row r="17" spans="2:6" x14ac:dyDescent="0.25">
      <c r="B17" s="13"/>
      <c r="C17" s="13"/>
      <c r="D17" s="17"/>
      <c r="E17" s="17"/>
      <c r="F17" s="17"/>
    </row>
    <row r="18" spans="2:6" x14ac:dyDescent="0.25">
      <c r="B18" s="15"/>
      <c r="C18" s="15"/>
      <c r="D18" s="16"/>
      <c r="E18" s="16"/>
      <c r="F18" s="16"/>
    </row>
    <row r="19" spans="2:6" x14ac:dyDescent="0.25">
      <c r="B19" s="15"/>
      <c r="C19" s="15"/>
      <c r="D19" s="16"/>
      <c r="E19" s="16"/>
      <c r="F19" s="16"/>
    </row>
    <row r="20" spans="2:6" x14ac:dyDescent="0.25">
      <c r="B20" s="15"/>
      <c r="C20" s="15"/>
      <c r="D20" s="16"/>
      <c r="E20" s="16"/>
      <c r="F20" s="16"/>
    </row>
    <row r="21" spans="2:6" x14ac:dyDescent="0.25">
      <c r="B21" s="15"/>
      <c r="C21" s="15"/>
      <c r="D21" s="16"/>
      <c r="E21" s="16"/>
      <c r="F21" s="16"/>
    </row>
  </sheetData>
  <pageMargins left="0.11811023622047245" right="0.11811023622047245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выравнивание</vt:lpstr>
      <vt:lpstr>сбалансиров. за счет района</vt:lpstr>
      <vt:lpstr>дор.фонд</vt:lpstr>
      <vt:lpstr>окр.среда</vt:lpstr>
      <vt:lpstr>содержание</vt:lpstr>
      <vt:lpstr>выравнивание!Область_печати</vt:lpstr>
      <vt:lpstr>дор.фонд!Область_печати</vt:lpstr>
      <vt:lpstr>окр.среда!Область_печати</vt:lpstr>
      <vt:lpstr>'сбалансиров. за счет района'!Область_печати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2025-02-19T06:22:54Z</dcterms:modified>
</cp:coreProperties>
</file>